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aPRÁCE\2022\2022\ DIVÁCKÝ Vladimír\1 Klub Kyjov\3 PD ÚT a ZTI prováděcí\1 Finále PD\3 Rozpočet\2024\"/>
    </mc:Choice>
  </mc:AlternateContent>
  <xr:revisionPtr revIDLastSave="0" documentId="8_{25542BF2-F229-4FA2-99F1-2AE68ED2F9D4}" xr6:coauthVersionLast="47" xr6:coauthVersionMax="47" xr10:uidLastSave="{00000000-0000-0000-0000-000000000000}"/>
  <bookViews>
    <workbookView xWindow="28680" yWindow="-1155" windowWidth="38640" windowHeight="2112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Pol'!$A$1:$U$145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Q8" i="12"/>
  <c r="I9" i="12"/>
  <c r="I8" i="12" s="1"/>
  <c r="K9" i="12"/>
  <c r="K8" i="12" s="1"/>
  <c r="M9" i="12"/>
  <c r="M8" i="12" s="1"/>
  <c r="O9" i="12"/>
  <c r="O8" i="12" s="1"/>
  <c r="Q9" i="12"/>
  <c r="U9" i="12"/>
  <c r="U8" i="12" s="1"/>
  <c r="G10" i="12"/>
  <c r="K10" i="12"/>
  <c r="M10" i="12"/>
  <c r="Q10" i="12"/>
  <c r="I11" i="12"/>
  <c r="I10" i="12" s="1"/>
  <c r="K11" i="12"/>
  <c r="M11" i="12"/>
  <c r="O11" i="12"/>
  <c r="O10" i="12" s="1"/>
  <c r="Q11" i="12"/>
  <c r="U11" i="12"/>
  <c r="U10" i="12" s="1"/>
  <c r="I12" i="12"/>
  <c r="K12" i="12"/>
  <c r="M12" i="12"/>
  <c r="O12" i="12"/>
  <c r="Q12" i="12"/>
  <c r="U12" i="12"/>
  <c r="G13" i="12"/>
  <c r="I14" i="12"/>
  <c r="I13" i="12" s="1"/>
  <c r="K14" i="12"/>
  <c r="K13" i="12" s="1"/>
  <c r="M14" i="12"/>
  <c r="M13" i="12" s="1"/>
  <c r="O14" i="12"/>
  <c r="O13" i="12" s="1"/>
  <c r="Q14" i="12"/>
  <c r="U14" i="12"/>
  <c r="U13" i="12" s="1"/>
  <c r="I15" i="12"/>
  <c r="K15" i="12"/>
  <c r="M15" i="12"/>
  <c r="O15" i="12"/>
  <c r="Q15" i="12"/>
  <c r="U15" i="12"/>
  <c r="I16" i="12"/>
  <c r="K16" i="12"/>
  <c r="M16" i="12"/>
  <c r="O16" i="12"/>
  <c r="Q16" i="12"/>
  <c r="Q13" i="12" s="1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G32" i="12"/>
  <c r="I33" i="12"/>
  <c r="I32" i="12" s="1"/>
  <c r="K33" i="12"/>
  <c r="M33" i="12"/>
  <c r="M32" i="12" s="1"/>
  <c r="O33" i="12"/>
  <c r="Q33" i="12"/>
  <c r="U33" i="12"/>
  <c r="U32" i="12" s="1"/>
  <c r="I34" i="12"/>
  <c r="K34" i="12"/>
  <c r="M34" i="12"/>
  <c r="O34" i="12"/>
  <c r="Q34" i="12"/>
  <c r="U34" i="12"/>
  <c r="I35" i="12"/>
  <c r="K35" i="12"/>
  <c r="K32" i="12" s="1"/>
  <c r="M35" i="12"/>
  <c r="O35" i="12"/>
  <c r="Q35" i="12"/>
  <c r="U35" i="12"/>
  <c r="I36" i="12"/>
  <c r="K36" i="12"/>
  <c r="M36" i="12"/>
  <c r="O36" i="12"/>
  <c r="O32" i="12" s="1"/>
  <c r="Q36" i="12"/>
  <c r="Q32" i="12" s="1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G41" i="12"/>
  <c r="Q41" i="12"/>
  <c r="I42" i="12"/>
  <c r="I41" i="12" s="1"/>
  <c r="K42" i="12"/>
  <c r="K41" i="12" s="1"/>
  <c r="M42" i="12"/>
  <c r="O42" i="12"/>
  <c r="O41" i="12" s="1"/>
  <c r="Q42" i="12"/>
  <c r="U42" i="12"/>
  <c r="I43" i="12"/>
  <c r="K43" i="12"/>
  <c r="M43" i="12"/>
  <c r="O43" i="12"/>
  <c r="Q43" i="12"/>
  <c r="U43" i="12"/>
  <c r="I44" i="12"/>
  <c r="K44" i="12"/>
  <c r="M44" i="12"/>
  <c r="M41" i="12" s="1"/>
  <c r="O44" i="12"/>
  <c r="Q44" i="12"/>
  <c r="U44" i="12"/>
  <c r="U41" i="12" s="1"/>
  <c r="G45" i="12"/>
  <c r="I46" i="12"/>
  <c r="I45" i="12" s="1"/>
  <c r="K46" i="12"/>
  <c r="M46" i="12"/>
  <c r="M45" i="12" s="1"/>
  <c r="O46" i="12"/>
  <c r="Q46" i="12"/>
  <c r="U46" i="12"/>
  <c r="U45" i="12" s="1"/>
  <c r="I47" i="12"/>
  <c r="K47" i="12"/>
  <c r="M47" i="12"/>
  <c r="O47" i="12"/>
  <c r="Q47" i="12"/>
  <c r="U47" i="12"/>
  <c r="I48" i="12"/>
  <c r="K48" i="12"/>
  <c r="K45" i="12" s="1"/>
  <c r="M48" i="12"/>
  <c r="O48" i="12"/>
  <c r="Q48" i="12"/>
  <c r="Q45" i="12" s="1"/>
  <c r="U48" i="12"/>
  <c r="I49" i="12"/>
  <c r="K49" i="12"/>
  <c r="M49" i="12"/>
  <c r="O49" i="12"/>
  <c r="O45" i="12" s="1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G65" i="12"/>
  <c r="I66" i="12"/>
  <c r="K66" i="12"/>
  <c r="K65" i="12" s="1"/>
  <c r="M66" i="12"/>
  <c r="O66" i="12"/>
  <c r="Q66" i="12"/>
  <c r="Q65" i="12" s="1"/>
  <c r="U66" i="12"/>
  <c r="I67" i="12"/>
  <c r="K67" i="12"/>
  <c r="M67" i="12"/>
  <c r="O67" i="12"/>
  <c r="Q67" i="12"/>
  <c r="U67" i="12"/>
  <c r="I68" i="12"/>
  <c r="I65" i="12" s="1"/>
  <c r="K68" i="12"/>
  <c r="M68" i="12"/>
  <c r="O68" i="12"/>
  <c r="O65" i="12" s="1"/>
  <c r="Q68" i="12"/>
  <c r="U68" i="12"/>
  <c r="I69" i="12"/>
  <c r="K69" i="12"/>
  <c r="M69" i="12"/>
  <c r="O69" i="12"/>
  <c r="Q69" i="12"/>
  <c r="U69" i="12"/>
  <c r="U65" i="12" s="1"/>
  <c r="I70" i="12"/>
  <c r="K70" i="12"/>
  <c r="M70" i="12"/>
  <c r="O70" i="12"/>
  <c r="Q70" i="12"/>
  <c r="U70" i="12"/>
  <c r="I71" i="12"/>
  <c r="K71" i="12"/>
  <c r="M71" i="12"/>
  <c r="O71" i="12"/>
  <c r="Q71" i="12"/>
  <c r="U71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I78" i="12"/>
  <c r="K78" i="12"/>
  <c r="M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M65" i="12" s="1"/>
  <c r="O81" i="12"/>
  <c r="Q81" i="12"/>
  <c r="U81" i="12"/>
  <c r="I82" i="12"/>
  <c r="K82" i="12"/>
  <c r="M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87" i="12"/>
  <c r="K87" i="12"/>
  <c r="M87" i="12"/>
  <c r="O87" i="12"/>
  <c r="Q87" i="12"/>
  <c r="U87" i="12"/>
  <c r="G88" i="12"/>
  <c r="I89" i="12"/>
  <c r="K89" i="12"/>
  <c r="K88" i="12" s="1"/>
  <c r="M89" i="12"/>
  <c r="O89" i="12"/>
  <c r="O88" i="12" s="1"/>
  <c r="Q89" i="12"/>
  <c r="Q88" i="12" s="1"/>
  <c r="U89" i="12"/>
  <c r="I90" i="12"/>
  <c r="K90" i="12"/>
  <c r="M90" i="12"/>
  <c r="O90" i="12"/>
  <c r="Q90" i="12"/>
  <c r="U90" i="12"/>
  <c r="I91" i="12"/>
  <c r="I88" i="12" s="1"/>
  <c r="K91" i="12"/>
  <c r="M91" i="12"/>
  <c r="O91" i="12"/>
  <c r="Q91" i="12"/>
  <c r="U91" i="12"/>
  <c r="U88" i="12" s="1"/>
  <c r="I92" i="12"/>
  <c r="K92" i="12"/>
  <c r="M92" i="12"/>
  <c r="M88" i="12" s="1"/>
  <c r="O92" i="12"/>
  <c r="Q92" i="12"/>
  <c r="U92" i="12"/>
  <c r="I93" i="12"/>
  <c r="K93" i="12"/>
  <c r="M93" i="12"/>
  <c r="O93" i="12"/>
  <c r="Q93" i="12"/>
  <c r="U93" i="12"/>
  <c r="I94" i="12"/>
  <c r="K94" i="12"/>
  <c r="M94" i="12"/>
  <c r="O94" i="12"/>
  <c r="Q94" i="12"/>
  <c r="U94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I104" i="12"/>
  <c r="K104" i="12"/>
  <c r="M104" i="12"/>
  <c r="O104" i="12"/>
  <c r="Q104" i="12"/>
  <c r="U104" i="12"/>
  <c r="I105" i="12"/>
  <c r="K105" i="12"/>
  <c r="M105" i="12"/>
  <c r="O105" i="12"/>
  <c r="Q105" i="12"/>
  <c r="U105" i="12"/>
  <c r="I106" i="12"/>
  <c r="K106" i="12"/>
  <c r="M106" i="12"/>
  <c r="O106" i="12"/>
  <c r="Q106" i="12"/>
  <c r="U106" i="12"/>
  <c r="I107" i="12"/>
  <c r="K107" i="12"/>
  <c r="M107" i="12"/>
  <c r="O107" i="12"/>
  <c r="Q107" i="12"/>
  <c r="U107" i="12"/>
  <c r="I108" i="12"/>
  <c r="K108" i="12"/>
  <c r="M108" i="12"/>
  <c r="O108" i="12"/>
  <c r="Q108" i="12"/>
  <c r="U108" i="12"/>
  <c r="I109" i="12"/>
  <c r="K109" i="12"/>
  <c r="M109" i="12"/>
  <c r="O109" i="12"/>
  <c r="Q109" i="12"/>
  <c r="U109" i="12"/>
  <c r="I110" i="12"/>
  <c r="K110" i="12"/>
  <c r="M110" i="12"/>
  <c r="O110" i="12"/>
  <c r="Q110" i="12"/>
  <c r="U110" i="12"/>
  <c r="I111" i="12"/>
  <c r="K111" i="12"/>
  <c r="M111" i="12"/>
  <c r="O111" i="12"/>
  <c r="Q111" i="12"/>
  <c r="U111" i="12"/>
  <c r="I112" i="12"/>
  <c r="K112" i="12"/>
  <c r="M112" i="12"/>
  <c r="O112" i="12"/>
  <c r="Q112" i="12"/>
  <c r="U112" i="12"/>
  <c r="I113" i="12"/>
  <c r="K113" i="12"/>
  <c r="M113" i="12"/>
  <c r="O113" i="12"/>
  <c r="Q113" i="12"/>
  <c r="U113" i="12"/>
  <c r="I114" i="12"/>
  <c r="K114" i="12"/>
  <c r="M114" i="12"/>
  <c r="O114" i="12"/>
  <c r="Q114" i="12"/>
  <c r="U114" i="12"/>
  <c r="I115" i="12"/>
  <c r="K115" i="12"/>
  <c r="M115" i="12"/>
  <c r="O115" i="12"/>
  <c r="Q115" i="12"/>
  <c r="U115" i="12"/>
  <c r="I116" i="12"/>
  <c r="K116" i="12"/>
  <c r="M116" i="12"/>
  <c r="O116" i="12"/>
  <c r="Q116" i="12"/>
  <c r="U116" i="12"/>
  <c r="I117" i="12"/>
  <c r="K117" i="12"/>
  <c r="M117" i="12"/>
  <c r="O117" i="12"/>
  <c r="Q117" i="12"/>
  <c r="U117" i="12"/>
  <c r="I118" i="12"/>
  <c r="K118" i="12"/>
  <c r="M118" i="12"/>
  <c r="O118" i="12"/>
  <c r="Q118" i="12"/>
  <c r="U118" i="12"/>
  <c r="I119" i="12"/>
  <c r="K119" i="12"/>
  <c r="M119" i="12"/>
  <c r="O119" i="12"/>
  <c r="Q119" i="12"/>
  <c r="U119" i="12"/>
  <c r="I120" i="12"/>
  <c r="K120" i="12"/>
  <c r="M120" i="12"/>
  <c r="O120" i="12"/>
  <c r="Q120" i="12"/>
  <c r="U120" i="12"/>
  <c r="I121" i="12"/>
  <c r="K121" i="12"/>
  <c r="M121" i="12"/>
  <c r="O121" i="12"/>
  <c r="Q121" i="12"/>
  <c r="U121" i="12"/>
  <c r="I122" i="12"/>
  <c r="K122" i="12"/>
  <c r="M122" i="12"/>
  <c r="O122" i="12"/>
  <c r="Q122" i="12"/>
  <c r="U122" i="12"/>
  <c r="I123" i="12"/>
  <c r="K123" i="12"/>
  <c r="M123" i="12"/>
  <c r="O123" i="12"/>
  <c r="Q123" i="12"/>
  <c r="U123" i="12"/>
  <c r="I124" i="12"/>
  <c r="K124" i="12"/>
  <c r="M124" i="12"/>
  <c r="O124" i="12"/>
  <c r="Q124" i="12"/>
  <c r="U124" i="12"/>
  <c r="I125" i="12"/>
  <c r="K125" i="12"/>
  <c r="M125" i="12"/>
  <c r="O125" i="12"/>
  <c r="Q125" i="12"/>
  <c r="U125" i="12"/>
  <c r="I126" i="12"/>
  <c r="K126" i="12"/>
  <c r="M126" i="12"/>
  <c r="O126" i="12"/>
  <c r="Q126" i="12"/>
  <c r="U126" i="12"/>
  <c r="I127" i="12"/>
  <c r="K127" i="12"/>
  <c r="M127" i="12"/>
  <c r="O127" i="12"/>
  <c r="Q127" i="12"/>
  <c r="U127" i="12"/>
  <c r="I128" i="12"/>
  <c r="K128" i="12"/>
  <c r="M128" i="12"/>
  <c r="O128" i="12"/>
  <c r="Q128" i="12"/>
  <c r="U128" i="12"/>
  <c r="I129" i="12"/>
  <c r="K129" i="12"/>
  <c r="M129" i="12"/>
  <c r="O129" i="12"/>
  <c r="Q129" i="12"/>
  <c r="U129" i="12"/>
  <c r="G130" i="12"/>
  <c r="I130" i="12"/>
  <c r="M130" i="12"/>
  <c r="O130" i="12"/>
  <c r="U130" i="12"/>
  <c r="I131" i="12"/>
  <c r="K131" i="12"/>
  <c r="K130" i="12" s="1"/>
  <c r="M131" i="12"/>
  <c r="O131" i="12"/>
  <c r="Q131" i="12"/>
  <c r="Q130" i="12" s="1"/>
  <c r="U131" i="12"/>
  <c r="I132" i="12"/>
  <c r="K132" i="12"/>
  <c r="M132" i="12"/>
  <c r="O132" i="12"/>
  <c r="Q132" i="12"/>
  <c r="U132" i="12"/>
  <c r="G133" i="12"/>
  <c r="I133" i="12"/>
  <c r="M133" i="12"/>
  <c r="U133" i="12"/>
  <c r="I134" i="12"/>
  <c r="K134" i="12"/>
  <c r="K133" i="12" s="1"/>
  <c r="M134" i="12"/>
  <c r="O134" i="12"/>
  <c r="O133" i="12" s="1"/>
  <c r="Q134" i="12"/>
  <c r="Q133" i="12" s="1"/>
  <c r="U134" i="12"/>
  <c r="G135" i="12"/>
  <c r="I136" i="12"/>
  <c r="K136" i="12"/>
  <c r="K135" i="12" s="1"/>
  <c r="M136" i="12"/>
  <c r="O136" i="12"/>
  <c r="Q136" i="12"/>
  <c r="Q135" i="12" s="1"/>
  <c r="U136" i="12"/>
  <c r="I137" i="12"/>
  <c r="K137" i="12"/>
  <c r="M137" i="12"/>
  <c r="O137" i="12"/>
  <c r="O135" i="12" s="1"/>
  <c r="Q137" i="12"/>
  <c r="U137" i="12"/>
  <c r="I138" i="12"/>
  <c r="I135" i="12" s="1"/>
  <c r="K138" i="12"/>
  <c r="M138" i="12"/>
  <c r="O138" i="12"/>
  <c r="Q138" i="12"/>
  <c r="U138" i="12"/>
  <c r="I139" i="12"/>
  <c r="K139" i="12"/>
  <c r="M139" i="12"/>
  <c r="M135" i="12" s="1"/>
  <c r="O139" i="12"/>
  <c r="Q139" i="12"/>
  <c r="U139" i="12"/>
  <c r="U135" i="12" s="1"/>
  <c r="I140" i="12"/>
  <c r="K140" i="12"/>
  <c r="M140" i="12"/>
  <c r="O140" i="12"/>
  <c r="Q140" i="12"/>
  <c r="U140" i="12"/>
  <c r="I141" i="12"/>
  <c r="K141" i="12"/>
  <c r="M141" i="12"/>
  <c r="O141" i="12"/>
  <c r="Q141" i="12"/>
  <c r="U141" i="12"/>
  <c r="I142" i="12"/>
  <c r="K142" i="12"/>
  <c r="M142" i="12"/>
  <c r="O142" i="12"/>
  <c r="Q142" i="12"/>
  <c r="U142" i="12"/>
  <c r="I143" i="12"/>
  <c r="K143" i="12"/>
  <c r="M143" i="12"/>
  <c r="O143" i="12"/>
  <c r="Q143" i="12"/>
  <c r="U143" i="12"/>
  <c r="I60" i="1"/>
  <c r="AZ43" i="1"/>
  <c r="F40" i="1"/>
  <c r="G40" i="1"/>
  <c r="H40" i="1"/>
  <c r="I40" i="1"/>
  <c r="J39" i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<sst xmlns="http://schemas.openxmlformats.org/spreadsheetml/2006/main" count="694" uniqueCount="367">
  <si>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</si>
  <si>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</si>
  <si>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</si>
  <si>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</si>
  <si>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</si>
  <si>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</si>
  <si>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</si>
  <si>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</si>
  <si>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</si>
  <si>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</si>
  <si>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</si>
  <si>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</si>
  <si>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</si>
  <si>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</si>
  <si>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</si>
  <si>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</si>
  <si>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</si>
  <si>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</si>
  <si>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</si>
  <si>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</si>
  <si>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</si>
  <si>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</si>
  <si>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</si>
  <si>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</si>
  <si>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</si>
  <si>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</si>
  <si>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</si>
  <si>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</si>
  <si>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</si>
  <si>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</si>
  <si>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</si>
  <si>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</si>
  <si>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</si>
  <si>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</si>
  <si>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</si>
  <si>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</si>
  <si>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</si>
  <si>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</si>
  <si>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</si>
  <si>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</si>
  <si>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</si>
  <si>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</si>
  <si>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</si>
  <si>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Kyjov</t>
  </si>
  <si>
    <t>Rozpočet:</t>
  </si>
  <si>
    <t>Misto</t>
  </si>
  <si>
    <t xml:space="preserve">Stavební úpravy objektu č.p. 2650 </t>
  </si>
  <si>
    <t>Město Kyjov</t>
  </si>
  <si>
    <t>Masarykovo náměstí 30/1</t>
  </si>
  <si>
    <t>69701</t>
  </si>
  <si>
    <t>00285030</t>
  </si>
  <si>
    <t>Energy Future s.r.o.</t>
  </si>
  <si>
    <t>U Červených domků 2850/35</t>
  </si>
  <si>
    <t>Hodonín</t>
  </si>
  <si>
    <t>69501</t>
  </si>
  <si>
    <t>29184495</t>
  </si>
  <si>
    <t>Rozpočet</t>
  </si>
  <si>
    <t>Celkem za stavbu</t>
  </si>
  <si>
    <t>CZK</t>
  </si>
  <si>
    <t xml:space="preserve">Popis rozpočtu:  - </t>
  </si>
  <si>
    <t>D.1.4.4. ZTI</t>
  </si>
  <si>
    <t>Rekapitulace dílů</t>
  </si>
  <si>
    <t>Typ dílu</t>
  </si>
  <si>
    <t>4</t>
  </si>
  <si>
    <t>Vodorovné konstrukce</t>
  </si>
  <si>
    <t>5</t>
  </si>
  <si>
    <t>Komunikace</t>
  </si>
  <si>
    <t>8</t>
  </si>
  <si>
    <t>Trubní vedení</t>
  </si>
  <si>
    <t>1</t>
  </si>
  <si>
    <t>Zemní práce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</si>
  <si>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</si>
  <si>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</si>
  <si>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</si>
  <si>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</si>
  <si>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</si>
  <si>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</si>
  <si>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</si>
  <si>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</si>
  <si>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</si>
  <si>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</si>
  <si>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734</t>
  </si>
  <si>
    <t>Armatury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</si>
  <si>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</si>
  <si>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</si>
  <si>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</si>
  <si>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</si>
  <si>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</si>
  <si>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</si>
  <si>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</si>
  <si>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</si>
  <si>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</si>
  <si>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</si>
  <si>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</si>
  <si>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</si>
  <si>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</si>
  <si>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</si>
  <si>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</si>
  <si>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</si>
  <si>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</si>
  <si>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</si>
  <si>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</si>
  <si>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</si>
  <si>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</si>
  <si>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</si>
  <si>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</si>
  <si>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</si>
  <si>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</si>
  <si>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</si>
  <si>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</si>
  <si>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</si>
  <si>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</si>
  <si>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451572111RK1</t>
  </si>
  <si>
    <t>Lože pod potrubí z kameniva těženého 0 - 4 mm, kraj Jihomoravský</t>
  </si>
  <si>
    <t>m3</t>
  </si>
  <si>
    <t>POL1_0</t>
  </si>
  <si>
    <t>564561111R00</t>
  </si>
  <si>
    <t>Zřízení podsypu/podkladu ze sypaniny tl. 20 cm, nádrž</t>
  </si>
  <si>
    <t>m2</t>
  </si>
  <si>
    <t>58330002.AR</t>
  </si>
  <si>
    <t>Štěrkopísek k zásypu</t>
  </si>
  <si>
    <t>t</t>
  </si>
  <si>
    <t>POL3_0</t>
  </si>
  <si>
    <t>286136746R</t>
  </si>
  <si>
    <t>Trubka SDR11 40x3,7 mm návin, PE100 RC třívrstvé potrubí</t>
  </si>
  <si>
    <t>m</t>
  </si>
  <si>
    <t>871171121R00</t>
  </si>
  <si>
    <t>Montáž trubek polyetylenových ve výkopu d 40 mm</t>
  </si>
  <si>
    <t>877172121R00</t>
  </si>
  <si>
    <t>Přirážka za 1 spoj elektrotvarovky d 40 mm</t>
  </si>
  <si>
    <t>kus</t>
  </si>
  <si>
    <t>Elektro koleno 90° d40</t>
  </si>
  <si>
    <t>9</t>
  </si>
  <si>
    <t>Přechod PE/závit d40</t>
  </si>
  <si>
    <t>28614006.AR2</t>
  </si>
  <si>
    <t>Trubka ochranná  D 110 x 4,2</t>
  </si>
  <si>
    <t>879172199R00</t>
  </si>
  <si>
    <t>Příplatek za montáž vodovodních přípojek DN 32-80, venk.vodovod</t>
  </si>
  <si>
    <t>899721111R00</t>
  </si>
  <si>
    <t>Fólie výstražná z PVC bílá, šířka 22 cm</t>
  </si>
  <si>
    <t>899731112R00</t>
  </si>
  <si>
    <t>Vodič signalizační CYY 2,5 mm2, vč.upevnění na potrubí</t>
  </si>
  <si>
    <t>892241111R00</t>
  </si>
  <si>
    <t>Tlaková zkouška vodovodního potrubí do DN80</t>
  </si>
  <si>
    <t>892273111R00</t>
  </si>
  <si>
    <t>Desinfekce vodovodního potrubí do DN125</t>
  </si>
  <si>
    <t>894432112R00</t>
  </si>
  <si>
    <t>Osazení plastové šachty revizní prům.425 mm</t>
  </si>
  <si>
    <t>28697196R2</t>
  </si>
  <si>
    <t>Dno šachetní PP DN 400/160 mm KG sběrné , RŠ DN400, šachta/vpusť</t>
  </si>
  <si>
    <t>28697191R</t>
  </si>
  <si>
    <t>Dno šachetní PP DN 400/160 mm KG přímé, RŠ DN400, přetoková šachta</t>
  </si>
  <si>
    <t>2869714900R</t>
  </si>
  <si>
    <t>Roura šachtová korugovaná bez hrdla 400/1000 mm, RŠ DN400</t>
  </si>
  <si>
    <t>55243068.AR2</t>
  </si>
  <si>
    <t>Poklop šachtový A15 mříž DN400, vpusť</t>
  </si>
  <si>
    <t>55243068.AR3</t>
  </si>
  <si>
    <t>Poklop šachtový B 125 mříž DN400, přetoková šachta</t>
  </si>
  <si>
    <t>28697977R</t>
  </si>
  <si>
    <t>Nádrž akumulační 6500 l pochozí, zelená</t>
  </si>
  <si>
    <t>139601102R00</t>
  </si>
  <si>
    <t>Ruční výkop jam, rýh a šachet v hornině tř. 3</t>
  </si>
  <si>
    <t>175100020RAC</t>
  </si>
  <si>
    <t>Obsyp potrubí štěrkopískem 0-4 mm, dovoz štěrkopísku ze vzdálenosti 10 km</t>
  </si>
  <si>
    <t>POL2_0</t>
  </si>
  <si>
    <t>174101101R00</t>
  </si>
  <si>
    <t>Zásyp jam, rýh, šachet se zhutněním</t>
  </si>
  <si>
    <t>162100010RA0</t>
  </si>
  <si>
    <t>Vodorovné přemístění výkopku</t>
  </si>
  <si>
    <t>162100010RAC</t>
  </si>
  <si>
    <t>Vodorovné přemístění výkopku, příplatek za každých dalších 10 km</t>
  </si>
  <si>
    <t>199000002R00</t>
  </si>
  <si>
    <t>Poplatek za skládku horniny 1- 4</t>
  </si>
  <si>
    <t>139711101RT3</t>
  </si>
  <si>
    <t>Vykopávka v uzavřených prostorách v hor.1-4, hornina 3</t>
  </si>
  <si>
    <t>131201110R00</t>
  </si>
  <si>
    <t>Hloubení nezapaž. jam hor.3 do 50 m3, STROJNĚ, nádrž</t>
  </si>
  <si>
    <t>998276101R00</t>
  </si>
  <si>
    <t>Přesun hmot, trubní vedení plastová, otevř. výkop, vč.nádrže</t>
  </si>
  <si>
    <t>998276118R00</t>
  </si>
  <si>
    <t>Přesun hmot, trubní vedení plastová, příplatek 5km</t>
  </si>
  <si>
    <t>998276119R00</t>
  </si>
  <si>
    <t>Přesun hmot, tr. vedení plast., přípl. dalších 5km</t>
  </si>
  <si>
    <t>721176101R00</t>
  </si>
  <si>
    <t>Potrubí HT připojovací, D 32 x 1,8 mm</t>
  </si>
  <si>
    <t>721176102R00</t>
  </si>
  <si>
    <t>Potrubí HT připojovací, D 40 x 1,8 mm</t>
  </si>
  <si>
    <t>721176103R00</t>
  </si>
  <si>
    <t>Potrubí HT připojovací, D 50 x 1,8 mm</t>
  </si>
  <si>
    <t>721176105R00</t>
  </si>
  <si>
    <t>Potrubí HT připojovací, D 110 x 2,7 mm</t>
  </si>
  <si>
    <t>721176113R00</t>
  </si>
  <si>
    <t>Potrubí HT odpadní svislé, D 50 x 1,8 mm</t>
  </si>
  <si>
    <t>721176115R00</t>
  </si>
  <si>
    <t>Potrubí HT odpadní svislé, D 110 x 2,7 mm</t>
  </si>
  <si>
    <t>721194104R00</t>
  </si>
  <si>
    <t>Vyvedení odpadních výpustek, D 40 x 1,8 mm</t>
  </si>
  <si>
    <t>721194105R00</t>
  </si>
  <si>
    <t>Vyvedení odpadních výpustek, D 50 x 1,8 mm</t>
  </si>
  <si>
    <t>721194109R00</t>
  </si>
  <si>
    <t>Vyvedení odpadních výpustek, D 110 x 2,3 mm</t>
  </si>
  <si>
    <t>721176212R00</t>
  </si>
  <si>
    <t>Potrubí KG odpadní svislé, D 110 x 3,2 mm</t>
  </si>
  <si>
    <t>721176222R00</t>
  </si>
  <si>
    <t>Potrubí KG svodné (ležaté) v zemi, D 110 x 3,2 mm, SPL</t>
  </si>
  <si>
    <t>721176223R00</t>
  </si>
  <si>
    <t>Potrubí KG svodné (ležaté) v zemi, D 125 x 3,2 mm, SPL</t>
  </si>
  <si>
    <t>721176224R00</t>
  </si>
  <si>
    <t>Potrubí KG svodné (ležaté) v zemi, D 160 x 4,0 mm, SPL</t>
  </si>
  <si>
    <t>Potrubí KG svodné (ležaté) v zemi, D 125 x 3,2 mm, DEŠ</t>
  </si>
  <si>
    <t>Potrubí KG svodné (ležaté) v zemi, D 160 x 4,0 mm, DEŠ</t>
  </si>
  <si>
    <t>721242110R00</t>
  </si>
  <si>
    <t>Lapač střešních splavenin PP, kloub</t>
  </si>
  <si>
    <t>13</t>
  </si>
  <si>
    <t>Průchodka hydroizolací DN100/125</t>
  </si>
  <si>
    <t>14</t>
  </si>
  <si>
    <t>Montáž průchodek hydroizolací DN100/125</t>
  </si>
  <si>
    <t>998721101R00</t>
  </si>
  <si>
    <t>Přesun hmot pro vnitřní kanalizaci, výšky do 6 m</t>
  </si>
  <si>
    <t>722178684R22</t>
  </si>
  <si>
    <t>Potrubí vícevrstvé vodov. polyfuzně svařené, D 40 x 5,5 mm, SV</t>
  </si>
  <si>
    <t>722178683R00</t>
  </si>
  <si>
    <t>Potrubí vícevrstvé vodov. polyfuzně svařené, D 32 x 4,4 mm, SV</t>
  </si>
  <si>
    <t>722178682R00</t>
  </si>
  <si>
    <t>Potrubí vícevrstvé vodov., polyfuzně svařené, D 25 x 3,5 mm, SV</t>
  </si>
  <si>
    <t>Potrubí vícevrstvé vodov. polyfuzně svařené, D 32 x 4,4 mm, TV</t>
  </si>
  <si>
    <t>Potrubí vícevrstvé vodov. polyfuzně svařené, D 25 x 3,5 mm, TV</t>
  </si>
  <si>
    <t>722181212RV9</t>
  </si>
  <si>
    <t>Izolace návleková tl. stěny 9 mm, vnitřní průměr 40 mm, SV</t>
  </si>
  <si>
    <t>722181212RU1</t>
  </si>
  <si>
    <t>Izolace návleková tl. stěny 9 mm, vnitřní průměr 32 mm, SV</t>
  </si>
  <si>
    <t>722181212RT8</t>
  </si>
  <si>
    <t>Izolace návleková tl. stěny 9 mm, vnitřní průměr 25 mm, SV</t>
  </si>
  <si>
    <t>722181214RU1</t>
  </si>
  <si>
    <t>Izolace návleková MIRELON PRO tl. stěny 20 mm, vnitřní průměr 32 mm, TV</t>
  </si>
  <si>
    <t>722181214RT8</t>
  </si>
  <si>
    <t>Izolace návleková MIRELON PRO tl. stěny 20 mm, vnitřní průměr 25 mm, TV</t>
  </si>
  <si>
    <t>722190224R00</t>
  </si>
  <si>
    <t>Přípojky vodovodní pro pevné připojení DN 32 mm</t>
  </si>
  <si>
    <t>soubor</t>
  </si>
  <si>
    <t>722190401R00</t>
  </si>
  <si>
    <t>Vyvedení a upevnění výpustek DN 15 mm</t>
  </si>
  <si>
    <t>722237425R22</t>
  </si>
  <si>
    <t>Kohout kulový, 2x vnitřní závit, DN 32 mm, s vypouštěním</t>
  </si>
  <si>
    <t>722237324R00</t>
  </si>
  <si>
    <t>Kohout kulový, 2x vnitřní závit, DN 25 mm</t>
  </si>
  <si>
    <t>722237623R00</t>
  </si>
  <si>
    <t>Ventil vodovodní, zpětný, 2x vnitřní závit, DN 25 mm</t>
  </si>
  <si>
    <t>722221112R00</t>
  </si>
  <si>
    <t>Kohout vypouštěcí kulovvý,  DN 15</t>
  </si>
  <si>
    <t>725530151R00</t>
  </si>
  <si>
    <t>Ventil pojistný  DN15, 6 bar</t>
  </si>
  <si>
    <t>11</t>
  </si>
  <si>
    <t>Průchodka hydroizolací pro D 40mm</t>
  </si>
  <si>
    <t>12</t>
  </si>
  <si>
    <t>Montáž průchodky hydroizolací</t>
  </si>
  <si>
    <t>HZS</t>
  </si>
  <si>
    <t>722290234R00</t>
  </si>
  <si>
    <t>Proplach a dezinfekce vod. potrubí do DN 80 mm</t>
  </si>
  <si>
    <t>722280106R00</t>
  </si>
  <si>
    <t>Tlaková zkouška vodovodního potrubí DN 32 mm</t>
  </si>
  <si>
    <t>998722101R00</t>
  </si>
  <si>
    <t>Přesun hmot pro vnitřní vodovod, výšky do 6 m</t>
  </si>
  <si>
    <t>725860432R22</t>
  </si>
  <si>
    <t>Uzávěr zpětný pro myčky DN15</t>
  </si>
  <si>
    <t>725814102R00</t>
  </si>
  <si>
    <t>Ventil rohový DN 15 x DN 10</t>
  </si>
  <si>
    <t>725019101R22</t>
  </si>
  <si>
    <t>Výlevka stojící s plastovou mřížkou</t>
  </si>
  <si>
    <t>725829202R00</t>
  </si>
  <si>
    <t>Montáž baterie umyv.a dřezové nástěnné, výlevka</t>
  </si>
  <si>
    <t>Baterie nástěnná páková, prodloužené raménko, výlevka</t>
  </si>
  <si>
    <t>725849205R22</t>
  </si>
  <si>
    <t xml:space="preserve">Montáž baterie sprchové </t>
  </si>
  <si>
    <t>2</t>
  </si>
  <si>
    <t>Baterie nástěnná sprchová páková chromovaná, se sprch.hadicí 1,6m, ruční sprch. růžicí a držáku</t>
  </si>
  <si>
    <t>725016105R22</t>
  </si>
  <si>
    <t>Pisoár keramický, ovládání automatické, bílý</t>
  </si>
  <si>
    <t>725860167R22</t>
  </si>
  <si>
    <t>Zápachová uzávěrka pro pisoáry D 32, 40 mm</t>
  </si>
  <si>
    <t>3</t>
  </si>
  <si>
    <t>Umývátko keramické bílé, bez přepadu,380x280mm, otvor baterie vlevo</t>
  </si>
  <si>
    <t>725 01-7153.R22</t>
  </si>
  <si>
    <t>Umyvadlo invalidní, bílé</t>
  </si>
  <si>
    <t>725037140R22</t>
  </si>
  <si>
    <t>Umyvadlo na šrouby keramické 500x460mm, přepad, otvor pro stoj.baterii</t>
  </si>
  <si>
    <t>Baterie stojánková páková jednootvorová baterie , chrom, bez výpusti, umývátko</t>
  </si>
  <si>
    <t>6</t>
  </si>
  <si>
    <t>Baterie stojánková umyvadl. páková jednootvorová , chrom, bez výpusti</t>
  </si>
  <si>
    <t>Sifon umyvadl. kovový, chrom., DN40, vč.montáže</t>
  </si>
  <si>
    <t>725829202R</t>
  </si>
  <si>
    <t>Montáž baterie umyv.a  stojánkové</t>
  </si>
  <si>
    <t>725219401R22</t>
  </si>
  <si>
    <t>Montáž umyvade/umývátek na šrouby do zdiva</t>
  </si>
  <si>
    <t>725014131R22</t>
  </si>
  <si>
    <t>Klozet závěsný + sedátko, bílý, zaměstnanci</t>
  </si>
  <si>
    <t>725014131R23</t>
  </si>
  <si>
    <t>Klozet závěsný + sedátko, bílý, invalidi</t>
  </si>
  <si>
    <t>725291146R00</t>
  </si>
  <si>
    <t>Madlo dvojité sklopné nerez dl. 852 mm, dvojice pro WC invalid.</t>
  </si>
  <si>
    <t>7</t>
  </si>
  <si>
    <t>Záchodová mísa závěsná nerez, antivandal, pro splach.nádržku, bez sedátka</t>
  </si>
  <si>
    <t>28696756R2</t>
  </si>
  <si>
    <t>Tlačítko ovládací nerez, pro 2 množství splachování</t>
  </si>
  <si>
    <t>725292011R00</t>
  </si>
  <si>
    <t>Zásobník na papírové ručníky nerezový</t>
  </si>
  <si>
    <t>ks</t>
  </si>
  <si>
    <t>725292001R00</t>
  </si>
  <si>
    <t>Zásobník na toaletní papír nerezový</t>
  </si>
  <si>
    <t>725292035R00</t>
  </si>
  <si>
    <t>Držák na toaletní papír nerezový</t>
  </si>
  <si>
    <t>725292044R00</t>
  </si>
  <si>
    <t xml:space="preserve">Dávkovač tekutého mýdla nerezový 1,25 l </t>
  </si>
  <si>
    <t>725292061R00</t>
  </si>
  <si>
    <t>WC kartáč s nerezovým držákem na stěnu, sestava</t>
  </si>
  <si>
    <t>725980113RT1</t>
  </si>
  <si>
    <t>Dvířka vanová 300 x 300 mm, včetně  dodávky</t>
  </si>
  <si>
    <t>55230720R2</t>
  </si>
  <si>
    <t xml:space="preserve">Dvojdřez nerez </t>
  </si>
  <si>
    <t>725329101R00</t>
  </si>
  <si>
    <t>Montáž dřezů dvojitých</t>
  </si>
  <si>
    <t>725851005R00</t>
  </si>
  <si>
    <t>Odtoková souprava pro dvojdřezy PP D 40 mm</t>
  </si>
  <si>
    <t>725319101R00</t>
  </si>
  <si>
    <t>Montáž dřezů jednoduchých</t>
  </si>
  <si>
    <t>55230700R</t>
  </si>
  <si>
    <t>Dřez nerez</t>
  </si>
  <si>
    <t>725823114RT1</t>
  </si>
  <si>
    <t>Baterie dřezová stojánková ruční, bez otvír.odpadu, standardní</t>
  </si>
  <si>
    <t>725851007R00</t>
  </si>
  <si>
    <t>Odtoková souprava pro dřezy PP D 40 mm</t>
  </si>
  <si>
    <t>55231852R2</t>
  </si>
  <si>
    <t>Podl. žlab sprchový  l=750 mm, nerez mat.</t>
  </si>
  <si>
    <t>552318842R2</t>
  </si>
  <si>
    <t>Rošt pro liniový podl. žlab l=750 mm, nerez mat</t>
  </si>
  <si>
    <t>55161630R2</t>
  </si>
  <si>
    <t>Sifon  podomítkový nerez krytka DN 40/50, kotel</t>
  </si>
  <si>
    <t>725121611R00</t>
  </si>
  <si>
    <t>Splachovač pisoárů automatický, set</t>
  </si>
  <si>
    <t>28654741R</t>
  </si>
  <si>
    <t>Sifon kondenzační DN 40  PP vodorovný odtok, klimajednotky</t>
  </si>
  <si>
    <t>998725101R00</t>
  </si>
  <si>
    <t>Přesun hmot pro zařizovací předměty, výšky do 6 m</t>
  </si>
  <si>
    <t>726211121R22</t>
  </si>
  <si>
    <t>Modul pro WC, h 108 cm, pro zazdění</t>
  </si>
  <si>
    <t>998726121R00</t>
  </si>
  <si>
    <t>Přesun hmot pro předstěnové systémy, výšky do 6 m</t>
  </si>
  <si>
    <t>734294382R22</t>
  </si>
  <si>
    <t>Kohout kulový vypouštěcí, zahradní, DN 15</t>
  </si>
  <si>
    <t>005111021R</t>
  </si>
  <si>
    <t>Vytyčení inženýrských sítí, celek</t>
  </si>
  <si>
    <t>005211020R</t>
  </si>
  <si>
    <t>Ochrana stávaj. inženýrských sítí na staveništi, celek</t>
  </si>
  <si>
    <t>005124010R</t>
  </si>
  <si>
    <t>Koordinační činnost, celek</t>
  </si>
  <si>
    <t>005211080R</t>
  </si>
  <si>
    <t>Bezpečnostní a hygienická opatření na staveništi , celek</t>
  </si>
  <si>
    <t>005241010R</t>
  </si>
  <si>
    <t>Dokumentace skutečného provedení , celek</t>
  </si>
  <si>
    <t>15</t>
  </si>
  <si>
    <t>Doprava nádrže na dešť.vody</t>
  </si>
  <si>
    <t>005241020R</t>
  </si>
  <si>
    <t xml:space="preserve">Geodetické zaměření skutečného provedení  </t>
  </si>
  <si>
    <t>005231020R</t>
  </si>
  <si>
    <t>Individuální a komplexní vyzkoušení, celek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</si>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</sst>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3" xfId="0" applyNumberFormat="1" applyFill="1" applyBorder="1"/>
    <xf numFmtId="3" fontId="0" fillId="4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" fontId="7" fillId="0" borderId="34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6" xfId="0" applyFill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0" fillId="3" borderId="37" xfId="0" applyNumberFormat="1" applyFill="1" applyBorder="1" applyAlignment="1">
      <alignment vertical="top" shrinkToFit="1"/>
    </xf>
    <xf numFmtId="4" fontId="18" fillId="0" borderId="34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vertical="top"/>
    </xf>
    <xf numFmtId="17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6" xfId="0" applyFont="1" applyBorder="1" applyAlignment="1">
      <alignment vertical="top" shrinkToFit="1"/>
    </xf>
    <xf numFmtId="174" fontId="18" fillId="0" borderId="37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0" fontId="18" fillId="0" borderId="37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3"/>
  <sheetViews>
    <sheetView showGridLines="0" tabSelected="1" topLeftCell="B30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50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49</v>
      </c>
      <c r="D7" s="104" t="s">
        <v>43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51</v>
      </c>
      <c r="E11" s="123"/>
      <c r="F11" s="123"/>
      <c r="G11" s="123"/>
      <c r="H11" s="27" t="s">
        <v>33</v>
      </c>
      <c r="I11" s="121" t="s">
        <v>55</v>
      </c>
      <c r="J11" s="11"/>
    </row>
    <row r="12" spans="1:15" ht="15.75" customHeight="1" x14ac:dyDescent="0.2">
      <c r="A12" s="4"/>
      <c r="B12" s="39"/>
      <c r="C12" s="25"/>
      <c r="D12" s="124" t="s">
        <v>52</v>
      </c>
      <c r="E12" s="124"/>
      <c r="F12" s="124"/>
      <c r="G12" s="124"/>
      <c r="H12" s="27" t="s">
        <v>34</v>
      </c>
      <c r="I12" s="121"/>
      <c r="J12" s="11"/>
    </row>
    <row r="13" spans="1:15" ht="15.75" customHeight="1" x14ac:dyDescent="0.2">
      <c r="A13" s="4"/>
      <c r="B13" s="40"/>
      <c r="C13" s="122" t="s">
        <v>54</v>
      </c>
      <c r="D13" s="125" t="s">
        <v>53</v>
      </c>
      <c r="E13" s="125"/>
      <c r="F13" s="125"/>
      <c r="G13" s="125"/>
      <c r="H13" s="28"/>
      <c r="I13" s="32"/>
      <c r="J13" s="49"/>
    </row>
    <row r="14" spans="1:15" ht="24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v>189840.65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v>687680.87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v>0</v>
      </c>
      <c r="J18" s="82"/>
    </row>
    <row r="19" spans="1:10" ht="23.25" customHeight="1" x14ac:dyDescent="0.2">
      <c r="A19" s="194" t="s">
        <v>83</v>
      </c>
      <c r="B19" s="195" t="s">
        <v>26</v>
      </c>
      <c r="C19" s="56"/>
      <c r="D19" s="57"/>
      <c r="E19" s="80"/>
      <c r="F19" s="81"/>
      <c r="G19" s="80"/>
      <c r="H19" s="81"/>
      <c r="I19" s="80">
        <v>167000</v>
      </c>
      <c r="J19" s="82"/>
    </row>
    <row r="20" spans="1:10" ht="23.25" customHeight="1" x14ac:dyDescent="0.2">
      <c r="A20" s="194" t="s">
        <v>84</v>
      </c>
      <c r="B20" s="195" t="s">
        <v>27</v>
      </c>
      <c r="C20" s="56"/>
      <c r="D20" s="57"/>
      <c r="E20" s="80"/>
      <c r="F20" s="81"/>
      <c r="G20" s="80"/>
      <c r="H20" s="81"/>
      <c r="I20" s="80"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1044521.52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v>0</v>
      </c>
      <c r="H23" s="88"/>
      <c r="I23" s="88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v>0</v>
      </c>
      <c r="H24" s="86"/>
      <c r="I24" s="86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v>0</v>
      </c>
      <c r="H25" s="88"/>
      <c r="I25" s="88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v>0</v>
      </c>
      <c r="H26" s="95"/>
      <c r="I26" s="95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96">
        <v>0.479999999864958</v>
      </c>
      <c r="H27" s="96"/>
      <c r="I27" s="96"/>
      <c r="J27" s="61" t="str">
        <f t="shared" si="0"/>
        <v>CZK</v>
      </c>
    </row>
    <row r="28" spans="1:10" ht="27.75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v>0</v>
      </c>
      <c r="H28" s="156"/>
      <c r="I28" s="156"/>
      <c r="J28" s="157" t="str">
        <f t="shared" si="0"/>
        <v>CZK</v>
      </c>
    </row>
    <row r="29" spans="1:10" ht="27.75" hidden="1" customHeight="1" thickBot="1" x14ac:dyDescent="0.25">
      <c r="A29" s="4"/>
      <c r="B29" s="151" t="s">
        <v>35</v>
      </c>
      <c r="C29" s="158"/>
      <c r="D29" s="158"/>
      <c r="E29" s="158"/>
      <c r="F29" s="158"/>
      <c r="G29" s="155">
        <v>1044522</v>
      </c>
      <c r="H29" s="155"/>
      <c r="I29" s="155"/>
      <c r="J29" s="159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45426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0"/>
      <c r="G37" s="140"/>
      <c r="H37" s="140"/>
      <c r="I37" s="140"/>
      <c r="J37" s="3"/>
    </row>
    <row r="38" spans="1:52" ht="25.5" hidden="1" customHeight="1" x14ac:dyDescent="0.2">
      <c r="A38" s="128" t="s">
        <v>37</v>
      </c>
      <c r="B38" s="130" t="s">
        <v>16</v>
      </c>
      <c r="C38" s="131" t="s">
        <v>5</v>
      </c>
      <c r="D38" s="132"/>
      <c r="E38" s="132"/>
      <c r="F38" s="141" t="str">
        <f>B23</f>
        <v>Základ pro sníženou DPH</v>
      </c>
      <c r="G38" s="141" t="str">
        <f>B25</f>
        <v>Základ pro základní DPH</v>
      </c>
      <c r="H38" s="142" t="s">
        <v>17</v>
      </c>
      <c r="I38" s="143" t="s">
        <v>1</v>
      </c>
      <c r="J38" s="133" t="s">
        <v>0</v>
      </c>
    </row>
    <row r="39" spans="1:52" ht="25.5" hidden="1" customHeight="1" x14ac:dyDescent="0.2">
      <c r="A39" s="128">
        <v>1</v>
      </c>
      <c r="B39" s="134" t="s">
        <v>56</v>
      </c>
      <c r="C39" s="135" t="s">
        <v>46</v>
      </c>
      <c r="D39" s="136"/>
      <c r="E39" s="136"/>
      <c r="F39" s="144">
        <v>0</v>
      </c>
      <c r="G39" s="145">
        <v>0</v>
      </c>
      <c r="H39" s="146"/>
      <c r="I39" s="147">
        <v>1044521.52</v>
      </c>
      <c r="J39" s="137">
        <f>IF(CenaCelkemVypocet=0,"",I39/CenaCelkemVypocet*100)</f>
        <v>100</v>
      </c>
    </row>
    <row r="40" spans="1:52" ht="25.5" hidden="1" customHeight="1" x14ac:dyDescent="0.2">
      <c r="A40" s="128"/>
      <c r="B40" s="138" t="s">
        <v>57</v>
      </c>
      <c r="C40" s="139"/>
      <c r="D40" s="139"/>
      <c r="E40" s="139"/>
      <c r="F40" s="148">
        <f>SUMIF(A39:A39,"=1",F39:F39)</f>
        <v>0</v>
      </c>
      <c r="G40" s="149">
        <f>SUMIF(A39:A39,"=1",G39:G39)</f>
        <v>0</v>
      </c>
      <c r="H40" s="149">
        <f>SUMIF(A39:A39,"=1",H39:H39)</f>
        <v>0</v>
      </c>
      <c r="I40" s="150">
        <f>SUMIF(A39:A39,"=1",I39:I39)</f>
        <v>1044521.52</v>
      </c>
      <c r="J40" s="129">
        <f>SUMIF(A39:A39,"=1",J39:J39)</f>
        <v>100</v>
      </c>
    </row>
    <row r="42" spans="1:52" x14ac:dyDescent="0.2">
      <c r="B42" t="s">
        <v>59</v>
      </c>
    </row>
    <row r="43" spans="1:52" x14ac:dyDescent="0.2">
      <c r="B43" s="161" t="s">
        <v>60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D.1.4.4. ZTI</v>
      </c>
    </row>
    <row r="46" spans="1:52" ht="15.75" x14ac:dyDescent="0.25">
      <c r="B46" s="162" t="s">
        <v>61</v>
      </c>
    </row>
    <row r="48" spans="1:52" ht="25.5" customHeight="1" x14ac:dyDescent="0.2">
      <c r="A48" s="163"/>
      <c r="B48" s="169" t="s">
        <v>16</v>
      </c>
      <c r="C48" s="169" t="s">
        <v>5</v>
      </c>
      <c r="D48" s="170"/>
      <c r="E48" s="170"/>
      <c r="F48" s="173" t="s">
        <v>62</v>
      </c>
      <c r="G48" s="173"/>
      <c r="H48" s="173"/>
      <c r="I48" s="174" t="s">
        <v>28</v>
      </c>
      <c r="J48" s="174"/>
    </row>
    <row r="49" spans="1:10" ht="25.5" customHeight="1" x14ac:dyDescent="0.2">
      <c r="A49" s="164"/>
      <c r="B49" s="177" t="s">
        <v>63</v>
      </c>
      <c r="C49" s="178" t="s">
        <v>64</v>
      </c>
      <c r="D49" s="179"/>
      <c r="E49" s="179"/>
      <c r="F49" s="185" t="s">
        <v>23</v>
      </c>
      <c r="G49" s="186"/>
      <c r="H49" s="186"/>
      <c r="I49" s="180">
        <v>5075.8100000000004</v>
      </c>
      <c r="J49" s="180"/>
    </row>
    <row r="50" spans="1:10" ht="25.5" customHeight="1" x14ac:dyDescent="0.2">
      <c r="A50" s="164"/>
      <c r="B50" s="167" t="s">
        <v>65</v>
      </c>
      <c r="C50" s="166" t="s">
        <v>66</v>
      </c>
      <c r="D50" s="168"/>
      <c r="E50" s="168"/>
      <c r="F50" s="187" t="s">
        <v>23</v>
      </c>
      <c r="G50" s="188"/>
      <c r="H50" s="188"/>
      <c r="I50" s="175">
        <v>1388.39</v>
      </c>
      <c r="J50" s="175"/>
    </row>
    <row r="51" spans="1:10" ht="25.5" customHeight="1" x14ac:dyDescent="0.2">
      <c r="A51" s="164"/>
      <c r="B51" s="167" t="s">
        <v>67</v>
      </c>
      <c r="C51" s="166" t="s">
        <v>68</v>
      </c>
      <c r="D51" s="168"/>
      <c r="E51" s="168"/>
      <c r="F51" s="187" t="s">
        <v>23</v>
      </c>
      <c r="G51" s="188"/>
      <c r="H51" s="188"/>
      <c r="I51" s="175">
        <v>85016.9</v>
      </c>
      <c r="J51" s="175"/>
    </row>
    <row r="52" spans="1:10" ht="25.5" customHeight="1" x14ac:dyDescent="0.2">
      <c r="A52" s="164"/>
      <c r="B52" s="167" t="s">
        <v>69</v>
      </c>
      <c r="C52" s="166" t="s">
        <v>70</v>
      </c>
      <c r="D52" s="168"/>
      <c r="E52" s="168"/>
      <c r="F52" s="187" t="s">
        <v>23</v>
      </c>
      <c r="G52" s="188"/>
      <c r="H52" s="188"/>
      <c r="I52" s="175">
        <v>97873.19</v>
      </c>
      <c r="J52" s="175"/>
    </row>
    <row r="53" spans="1:10" ht="25.5" customHeight="1" x14ac:dyDescent="0.2">
      <c r="A53" s="164"/>
      <c r="B53" s="167" t="s">
        <v>71</v>
      </c>
      <c r="C53" s="166" t="s">
        <v>72</v>
      </c>
      <c r="D53" s="168"/>
      <c r="E53" s="168"/>
      <c r="F53" s="187" t="s">
        <v>23</v>
      </c>
      <c r="G53" s="188"/>
      <c r="H53" s="188"/>
      <c r="I53" s="175">
        <v>486.36</v>
      </c>
      <c r="J53" s="175"/>
    </row>
    <row r="54" spans="1:10" ht="25.5" customHeight="1" x14ac:dyDescent="0.2">
      <c r="A54" s="164"/>
      <c r="B54" s="167" t="s">
        <v>73</v>
      </c>
      <c r="C54" s="166" t="s">
        <v>74</v>
      </c>
      <c r="D54" s="168"/>
      <c r="E54" s="168"/>
      <c r="F54" s="187" t="s">
        <v>24</v>
      </c>
      <c r="G54" s="188"/>
      <c r="H54" s="188"/>
      <c r="I54" s="175">
        <v>167940.49</v>
      </c>
      <c r="J54" s="175"/>
    </row>
    <row r="55" spans="1:10" ht="25.5" customHeight="1" x14ac:dyDescent="0.2">
      <c r="A55" s="164"/>
      <c r="B55" s="167" t="s">
        <v>75</v>
      </c>
      <c r="C55" s="166" t="s">
        <v>76</v>
      </c>
      <c r="D55" s="168"/>
      <c r="E55" s="168"/>
      <c r="F55" s="187" t="s">
        <v>24</v>
      </c>
      <c r="G55" s="188"/>
      <c r="H55" s="188"/>
      <c r="I55" s="175">
        <v>108864</v>
      </c>
      <c r="J55" s="175"/>
    </row>
    <row r="56" spans="1:10" ht="25.5" customHeight="1" x14ac:dyDescent="0.2">
      <c r="A56" s="164"/>
      <c r="B56" s="167" t="s">
        <v>77</v>
      </c>
      <c r="C56" s="166" t="s">
        <v>78</v>
      </c>
      <c r="D56" s="168"/>
      <c r="E56" s="168"/>
      <c r="F56" s="187" t="s">
        <v>24</v>
      </c>
      <c r="G56" s="188"/>
      <c r="H56" s="188"/>
      <c r="I56" s="175">
        <v>362262</v>
      </c>
      <c r="J56" s="175"/>
    </row>
    <row r="57" spans="1:10" ht="25.5" customHeight="1" x14ac:dyDescent="0.2">
      <c r="A57" s="164"/>
      <c r="B57" s="167" t="s">
        <v>79</v>
      </c>
      <c r="C57" s="166" t="s">
        <v>80</v>
      </c>
      <c r="D57" s="168"/>
      <c r="E57" s="168"/>
      <c r="F57" s="187" t="s">
        <v>24</v>
      </c>
      <c r="G57" s="188"/>
      <c r="H57" s="188"/>
      <c r="I57" s="175">
        <v>48228.38</v>
      </c>
      <c r="J57" s="175"/>
    </row>
    <row r="58" spans="1:10" ht="25.5" customHeight="1" x14ac:dyDescent="0.2">
      <c r="A58" s="164"/>
      <c r="B58" s="167" t="s">
        <v>81</v>
      </c>
      <c r="C58" s="166" t="s">
        <v>82</v>
      </c>
      <c r="D58" s="168"/>
      <c r="E58" s="168"/>
      <c r="F58" s="187" t="s">
        <v>24</v>
      </c>
      <c r="G58" s="188"/>
      <c r="H58" s="188"/>
      <c r="I58" s="175">
        <v>386</v>
      </c>
      <c r="J58" s="175"/>
    </row>
    <row r="59" spans="1:10" ht="25.5" customHeight="1" x14ac:dyDescent="0.2">
      <c r="A59" s="164"/>
      <c r="B59" s="181" t="s">
        <v>83</v>
      </c>
      <c r="C59" s="182" t="s">
        <v>26</v>
      </c>
      <c r="D59" s="183"/>
      <c r="E59" s="183"/>
      <c r="F59" s="189" t="s">
        <v>83</v>
      </c>
      <c r="G59" s="190"/>
      <c r="H59" s="190"/>
      <c r="I59" s="184">
        <v>167000</v>
      </c>
      <c r="J59" s="184"/>
    </row>
    <row r="60" spans="1:10" ht="25.5" customHeight="1" x14ac:dyDescent="0.2">
      <c r="A60" s="165"/>
      <c r="B60" s="171" t="s">
        <v>1</v>
      </c>
      <c r="C60" s="171"/>
      <c r="D60" s="172"/>
      <c r="E60" s="172"/>
      <c r="F60" s="191"/>
      <c r="G60" s="192"/>
      <c r="H60" s="192"/>
      <c r="I60" s="176">
        <f>SUM(I49:I59)</f>
        <v>1044521.5199999999</v>
      </c>
      <c r="J60" s="176"/>
    </row>
    <row r="61" spans="1:10" x14ac:dyDescent="0.2">
      <c r="F61" s="193"/>
      <c r="G61" s="127"/>
      <c r="H61" s="193"/>
      <c r="I61" s="127"/>
      <c r="J61" s="127"/>
    </row>
    <row r="62" spans="1:10" x14ac:dyDescent="0.2">
      <c r="F62" s="193"/>
      <c r="G62" s="127"/>
      <c r="H62" s="193"/>
      <c r="I62" s="127"/>
      <c r="J62" s="127"/>
    </row>
    <row r="63" spans="1:10" x14ac:dyDescent="0.2">
      <c r="F63" s="193"/>
      <c r="G63" s="127"/>
      <c r="H63" s="193"/>
      <c r="I63" s="127"/>
      <c r="J63" s="12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I59:J59"/>
    <mergeCell ref="C59:E59"/>
    <mergeCell ref="I60:J60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86</v>
      </c>
    </row>
    <row r="2" spans="1:60" ht="24.95" customHeight="1" x14ac:dyDescent="0.2">
      <c r="A2" s="203" t="s">
        <v>85</v>
      </c>
      <c r="B2" s="197"/>
      <c r="C2" s="198" t="s">
        <v>46</v>
      </c>
      <c r="D2" s="199"/>
      <c r="E2" s="199"/>
      <c r="F2" s="199"/>
      <c r="G2" s="205"/>
      <c r="AE2" t="s">
        <v>87</v>
      </c>
    </row>
    <row r="3" spans="1:60" ht="24.95" customHeight="1" x14ac:dyDescent="0.2">
      <c r="A3" s="204" t="s">
        <v>7</v>
      </c>
      <c r="B3" s="202"/>
      <c r="C3" s="200" t="s">
        <v>43</v>
      </c>
      <c r="D3" s="201"/>
      <c r="E3" s="201"/>
      <c r="F3" s="201"/>
      <c r="G3" s="206"/>
      <c r="AE3" t="s">
        <v>88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89</v>
      </c>
    </row>
    <row r="5" spans="1:60" hidden="1" x14ac:dyDescent="0.2">
      <c r="A5" s="207" t="s">
        <v>90</v>
      </c>
      <c r="B5" s="208"/>
      <c r="C5" s="209"/>
      <c r="D5" s="210"/>
      <c r="E5" s="210"/>
      <c r="F5" s="210"/>
      <c r="G5" s="211"/>
      <c r="AE5" t="s">
        <v>91</v>
      </c>
    </row>
    <row r="7" spans="1:60" ht="38.25" x14ac:dyDescent="0.2">
      <c r="A7" s="216" t="s">
        <v>92</v>
      </c>
      <c r="B7" s="217" t="s">
        <v>93</v>
      </c>
      <c r="C7" s="217" t="s">
        <v>94</v>
      </c>
      <c r="D7" s="216" t="s">
        <v>95</v>
      </c>
      <c r="E7" s="216" t="s">
        <v>96</v>
      </c>
      <c r="F7" s="212" t="s">
        <v>97</v>
      </c>
      <c r="G7" s="232" t="s">
        <v>28</v>
      </c>
      <c r="H7" s="233" t="s">
        <v>29</v>
      </c>
      <c r="I7" s="233" t="s">
        <v>98</v>
      </c>
      <c r="J7" s="233" t="s">
        <v>30</v>
      </c>
      <c r="K7" s="233" t="s">
        <v>99</v>
      </c>
      <c r="L7" s="233" t="s">
        <v>100</v>
      </c>
      <c r="M7" s="233" t="s">
        <v>101</v>
      </c>
      <c r="N7" s="233" t="s">
        <v>102</v>
      </c>
      <c r="O7" s="233" t="s">
        <v>103</v>
      </c>
      <c r="P7" s="233" t="s">
        <v>104</v>
      </c>
      <c r="Q7" s="233" t="s">
        <v>105</v>
      </c>
      <c r="R7" s="233" t="s">
        <v>106</v>
      </c>
      <c r="S7" s="233" t="s">
        <v>107</v>
      </c>
      <c r="T7" s="233" t="s">
        <v>108</v>
      </c>
      <c r="U7" s="219" t="s">
        <v>109</v>
      </c>
    </row>
    <row r="8" spans="1:60" x14ac:dyDescent="0.2">
      <c r="A8" s="234" t="s">
        <v>110</v>
      </c>
      <c r="B8" s="235" t="s">
        <v>63</v>
      </c>
      <c r="C8" s="236" t="s">
        <v>64</v>
      </c>
      <c r="D8" s="237"/>
      <c r="E8" s="238"/>
      <c r="F8" s="239"/>
      <c r="G8" s="239">
        <f>SUMIF(AE9:AE9,"&lt;&gt;NOR",G9:G9)</f>
        <v>5075.8100000000004</v>
      </c>
      <c r="H8" s="239"/>
      <c r="I8" s="239">
        <f>SUM(I9:I9)</f>
        <v>2331.48</v>
      </c>
      <c r="J8" s="239"/>
      <c r="K8" s="239">
        <f>SUM(K9:K9)</f>
        <v>2744.33</v>
      </c>
      <c r="L8" s="239"/>
      <c r="M8" s="239">
        <f>SUM(M9:M9)</f>
        <v>5075.8100000000004</v>
      </c>
      <c r="N8" s="218"/>
      <c r="O8" s="218">
        <f>SUM(O9:O9)</f>
        <v>6.7538299999999998</v>
      </c>
      <c r="P8" s="218"/>
      <c r="Q8" s="218">
        <f>SUM(Q9:Q9)</f>
        <v>0</v>
      </c>
      <c r="R8" s="218"/>
      <c r="S8" s="218"/>
      <c r="T8" s="234"/>
      <c r="U8" s="218">
        <f>SUM(U9:U9)</f>
        <v>6.05</v>
      </c>
      <c r="AE8" t="s">
        <v>111</v>
      </c>
    </row>
    <row r="9" spans="1:60" ht="22.5" outlineLevel="1" x14ac:dyDescent="0.2">
      <c r="A9" s="214">
        <v>1</v>
      </c>
      <c r="B9" s="220" t="s">
        <v>112</v>
      </c>
      <c r="C9" s="247" t="s">
        <v>113</v>
      </c>
      <c r="D9" s="222" t="s">
        <v>114</v>
      </c>
      <c r="E9" s="228">
        <v>3.5720000000000001</v>
      </c>
      <c r="F9" s="230">
        <v>1421</v>
      </c>
      <c r="G9" s="230">
        <v>5075.8100000000004</v>
      </c>
      <c r="H9" s="230">
        <v>652.71</v>
      </c>
      <c r="I9" s="230">
        <f>ROUND(E9*H9,2)</f>
        <v>2331.48</v>
      </c>
      <c r="J9" s="230">
        <v>768.29</v>
      </c>
      <c r="K9" s="230">
        <f>ROUND(E9*J9,2)</f>
        <v>2744.33</v>
      </c>
      <c r="L9" s="230">
        <v>0</v>
      </c>
      <c r="M9" s="230">
        <f>G9*(1+L9/100)</f>
        <v>5075.8100000000004</v>
      </c>
      <c r="N9" s="223">
        <v>1.8907700000000001</v>
      </c>
      <c r="O9" s="223">
        <f>ROUND(E9*N9,5)</f>
        <v>6.7538299999999998</v>
      </c>
      <c r="P9" s="223">
        <v>0</v>
      </c>
      <c r="Q9" s="223">
        <f>ROUND(E9*P9,5)</f>
        <v>0</v>
      </c>
      <c r="R9" s="223"/>
      <c r="S9" s="223"/>
      <c r="T9" s="224">
        <v>1.6950000000000001</v>
      </c>
      <c r="U9" s="223">
        <f>ROUND(E9*T9,2)</f>
        <v>6.05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115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x14ac:dyDescent="0.2">
      <c r="A10" s="215" t="s">
        <v>110</v>
      </c>
      <c r="B10" s="221" t="s">
        <v>65</v>
      </c>
      <c r="C10" s="248" t="s">
        <v>66</v>
      </c>
      <c r="D10" s="225"/>
      <c r="E10" s="229"/>
      <c r="F10" s="231"/>
      <c r="G10" s="231">
        <f>SUMIF(AE11:AE12,"&lt;&gt;NOR",G11:G12)</f>
        <v>1388.39</v>
      </c>
      <c r="H10" s="231"/>
      <c r="I10" s="231">
        <f>SUM(I11:I12)</f>
        <v>1084.69</v>
      </c>
      <c r="J10" s="231"/>
      <c r="K10" s="231">
        <f>SUM(K11:K12)</f>
        <v>303.7</v>
      </c>
      <c r="L10" s="231"/>
      <c r="M10" s="231">
        <f>SUM(M11:M12)</f>
        <v>1388.39</v>
      </c>
      <c r="N10" s="226"/>
      <c r="O10" s="226">
        <f>SUM(O11:O12)</f>
        <v>3.996</v>
      </c>
      <c r="P10" s="226"/>
      <c r="Q10" s="226">
        <f>SUM(Q11:Q12)</f>
        <v>0</v>
      </c>
      <c r="R10" s="226"/>
      <c r="S10" s="226"/>
      <c r="T10" s="227"/>
      <c r="U10" s="226">
        <f>SUM(U11:U12)</f>
        <v>0.21</v>
      </c>
      <c r="AE10" t="s">
        <v>111</v>
      </c>
    </row>
    <row r="11" spans="1:60" ht="22.5" outlineLevel="1" x14ac:dyDescent="0.2">
      <c r="A11" s="214">
        <v>2</v>
      </c>
      <c r="B11" s="220" t="s">
        <v>116</v>
      </c>
      <c r="C11" s="247" t="s">
        <v>117</v>
      </c>
      <c r="D11" s="222" t="s">
        <v>118</v>
      </c>
      <c r="E11" s="228">
        <v>11.1</v>
      </c>
      <c r="F11" s="230">
        <v>29.5</v>
      </c>
      <c r="G11" s="230">
        <v>327.45</v>
      </c>
      <c r="H11" s="230">
        <v>2.14</v>
      </c>
      <c r="I11" s="230">
        <f>ROUND(E11*H11,2)</f>
        <v>23.75</v>
      </c>
      <c r="J11" s="230">
        <v>27.36</v>
      </c>
      <c r="K11" s="230">
        <f>ROUND(E11*J11,2)</f>
        <v>303.7</v>
      </c>
      <c r="L11" s="230">
        <v>0</v>
      </c>
      <c r="M11" s="230">
        <f>G11*(1+L11/100)</f>
        <v>327.45</v>
      </c>
      <c r="N11" s="223">
        <v>0</v>
      </c>
      <c r="O11" s="223">
        <f>ROUND(E11*N11,5)</f>
        <v>0</v>
      </c>
      <c r="P11" s="223">
        <v>0</v>
      </c>
      <c r="Q11" s="223">
        <f>ROUND(E11*P11,5)</f>
        <v>0</v>
      </c>
      <c r="R11" s="223"/>
      <c r="S11" s="223"/>
      <c r="T11" s="224">
        <v>1.9E-2</v>
      </c>
      <c r="U11" s="223">
        <f>ROUND(E11*T11,2)</f>
        <v>0.21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115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14">
        <v>3</v>
      </c>
      <c r="B12" s="220" t="s">
        <v>119</v>
      </c>
      <c r="C12" s="247" t="s">
        <v>120</v>
      </c>
      <c r="D12" s="222" t="s">
        <v>121</v>
      </c>
      <c r="E12" s="228">
        <v>3.996</v>
      </c>
      <c r="F12" s="230">
        <v>265.5</v>
      </c>
      <c r="G12" s="230">
        <v>1060.94</v>
      </c>
      <c r="H12" s="230">
        <v>265.5</v>
      </c>
      <c r="I12" s="230">
        <f>ROUND(E12*H12,2)</f>
        <v>1060.94</v>
      </c>
      <c r="J12" s="230">
        <v>0</v>
      </c>
      <c r="K12" s="230">
        <f>ROUND(E12*J12,2)</f>
        <v>0</v>
      </c>
      <c r="L12" s="230">
        <v>0</v>
      </c>
      <c r="M12" s="230">
        <f>G12*(1+L12/100)</f>
        <v>1060.94</v>
      </c>
      <c r="N12" s="223">
        <v>1</v>
      </c>
      <c r="O12" s="223">
        <f>ROUND(E12*N12,5)</f>
        <v>3.996</v>
      </c>
      <c r="P12" s="223">
        <v>0</v>
      </c>
      <c r="Q12" s="223">
        <f>ROUND(E12*P12,5)</f>
        <v>0</v>
      </c>
      <c r="R12" s="223"/>
      <c r="S12" s="223"/>
      <c r="T12" s="224">
        <v>0</v>
      </c>
      <c r="U12" s="223">
        <f>ROUND(E12*T12,2)</f>
        <v>0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122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x14ac:dyDescent="0.2">
      <c r="A13" s="215" t="s">
        <v>110</v>
      </c>
      <c r="B13" s="221" t="s">
        <v>67</v>
      </c>
      <c r="C13" s="248" t="s">
        <v>68</v>
      </c>
      <c r="D13" s="225"/>
      <c r="E13" s="229"/>
      <c r="F13" s="231"/>
      <c r="G13" s="231">
        <f>SUMIF(AE14:AE31,"&lt;&gt;NOR",G14:G31)</f>
        <v>85016.9</v>
      </c>
      <c r="H13" s="231"/>
      <c r="I13" s="231">
        <f>SUM(I14:I31)</f>
        <v>78927.39</v>
      </c>
      <c r="J13" s="231"/>
      <c r="K13" s="231">
        <f>SUM(K14:K31)</f>
        <v>6089.51</v>
      </c>
      <c r="L13" s="231"/>
      <c r="M13" s="231">
        <f>SUM(M14:M31)</f>
        <v>85016.9</v>
      </c>
      <c r="N13" s="226"/>
      <c r="O13" s="226">
        <f>SUM(O14:O31)</f>
        <v>0.37570000000000003</v>
      </c>
      <c r="P13" s="226"/>
      <c r="Q13" s="226">
        <f>SUM(Q14:Q31)</f>
        <v>0</v>
      </c>
      <c r="R13" s="226"/>
      <c r="S13" s="226"/>
      <c r="T13" s="227"/>
      <c r="U13" s="226">
        <f>SUM(U14:U31)</f>
        <v>8.15</v>
      </c>
      <c r="AE13" t="s">
        <v>111</v>
      </c>
    </row>
    <row r="14" spans="1:60" ht="22.5" outlineLevel="1" x14ac:dyDescent="0.2">
      <c r="A14" s="214">
        <v>4</v>
      </c>
      <c r="B14" s="220" t="s">
        <v>123</v>
      </c>
      <c r="C14" s="247" t="s">
        <v>124</v>
      </c>
      <c r="D14" s="222" t="s">
        <v>125</v>
      </c>
      <c r="E14" s="228">
        <v>16</v>
      </c>
      <c r="F14" s="230">
        <v>108.5</v>
      </c>
      <c r="G14" s="230">
        <v>1736</v>
      </c>
      <c r="H14" s="230">
        <v>108.5</v>
      </c>
      <c r="I14" s="230">
        <f>ROUND(E14*H14,2)</f>
        <v>1736</v>
      </c>
      <c r="J14" s="230">
        <v>0</v>
      </c>
      <c r="K14" s="230">
        <f>ROUND(E14*J14,2)</f>
        <v>0</v>
      </c>
      <c r="L14" s="230">
        <v>0</v>
      </c>
      <c r="M14" s="230">
        <f>G14*(1+L14/100)</f>
        <v>1736</v>
      </c>
      <c r="N14" s="223">
        <v>4.2999999999999999E-4</v>
      </c>
      <c r="O14" s="223">
        <f>ROUND(E14*N14,5)</f>
        <v>6.8799999999999998E-3</v>
      </c>
      <c r="P14" s="223">
        <v>0</v>
      </c>
      <c r="Q14" s="223">
        <f>ROUND(E14*P14,5)</f>
        <v>0</v>
      </c>
      <c r="R14" s="223"/>
      <c r="S14" s="223"/>
      <c r="T14" s="224">
        <v>0</v>
      </c>
      <c r="U14" s="223">
        <f>ROUND(E14*T14,2)</f>
        <v>0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122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14">
        <v>5</v>
      </c>
      <c r="B15" s="220" t="s">
        <v>126</v>
      </c>
      <c r="C15" s="247" t="s">
        <v>127</v>
      </c>
      <c r="D15" s="222" t="s">
        <v>125</v>
      </c>
      <c r="E15" s="228">
        <v>15</v>
      </c>
      <c r="F15" s="230">
        <v>24.4</v>
      </c>
      <c r="G15" s="230">
        <v>366</v>
      </c>
      <c r="H15" s="230">
        <v>0</v>
      </c>
      <c r="I15" s="230">
        <f>ROUND(E15*H15,2)</f>
        <v>0</v>
      </c>
      <c r="J15" s="230">
        <v>24.4</v>
      </c>
      <c r="K15" s="230">
        <f>ROUND(E15*J15,2)</f>
        <v>366</v>
      </c>
      <c r="L15" s="230">
        <v>0</v>
      </c>
      <c r="M15" s="230">
        <f>G15*(1+L15/100)</f>
        <v>366</v>
      </c>
      <c r="N15" s="223">
        <v>0</v>
      </c>
      <c r="O15" s="223">
        <f>ROUND(E15*N15,5)</f>
        <v>0</v>
      </c>
      <c r="P15" s="223">
        <v>0</v>
      </c>
      <c r="Q15" s="223">
        <f>ROUND(E15*P15,5)</f>
        <v>0</v>
      </c>
      <c r="R15" s="223"/>
      <c r="S15" s="223"/>
      <c r="T15" s="224">
        <v>3.5999999999999997E-2</v>
      </c>
      <c r="U15" s="223">
        <f>ROUND(E15*T15,2)</f>
        <v>0.54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115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>
        <v>6</v>
      </c>
      <c r="B16" s="220" t="s">
        <v>128</v>
      </c>
      <c r="C16" s="247" t="s">
        <v>129</v>
      </c>
      <c r="D16" s="222" t="s">
        <v>130</v>
      </c>
      <c r="E16" s="228">
        <v>4</v>
      </c>
      <c r="F16" s="230">
        <v>106.5</v>
      </c>
      <c r="G16" s="230">
        <v>426</v>
      </c>
      <c r="H16" s="230">
        <v>0</v>
      </c>
      <c r="I16" s="230">
        <f>ROUND(E16*H16,2)</f>
        <v>0</v>
      </c>
      <c r="J16" s="230">
        <v>106.5</v>
      </c>
      <c r="K16" s="230">
        <f>ROUND(E16*J16,2)</f>
        <v>426</v>
      </c>
      <c r="L16" s="230">
        <v>0</v>
      </c>
      <c r="M16" s="230">
        <f>G16*(1+L16/100)</f>
        <v>426</v>
      </c>
      <c r="N16" s="223">
        <v>0</v>
      </c>
      <c r="O16" s="223">
        <f>ROUND(E16*N16,5)</f>
        <v>0</v>
      </c>
      <c r="P16" s="223">
        <v>0</v>
      </c>
      <c r="Q16" s="223">
        <f>ROUND(E16*P16,5)</f>
        <v>0</v>
      </c>
      <c r="R16" s="223"/>
      <c r="S16" s="223"/>
      <c r="T16" s="224">
        <v>0.17807999999999999</v>
      </c>
      <c r="U16" s="223">
        <f>ROUND(E16*T16,2)</f>
        <v>0.71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115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14">
        <v>7</v>
      </c>
      <c r="B17" s="220" t="s">
        <v>67</v>
      </c>
      <c r="C17" s="247" t="s">
        <v>131</v>
      </c>
      <c r="D17" s="222" t="s">
        <v>130</v>
      </c>
      <c r="E17" s="228">
        <v>1</v>
      </c>
      <c r="F17" s="230">
        <v>495</v>
      </c>
      <c r="G17" s="230">
        <v>495</v>
      </c>
      <c r="H17" s="230">
        <v>495</v>
      </c>
      <c r="I17" s="230">
        <f>ROUND(E17*H17,2)</f>
        <v>495</v>
      </c>
      <c r="J17" s="230">
        <v>0</v>
      </c>
      <c r="K17" s="230">
        <f>ROUND(E17*J17,2)</f>
        <v>0</v>
      </c>
      <c r="L17" s="230">
        <v>0</v>
      </c>
      <c r="M17" s="230">
        <f>G17*(1+L17/100)</f>
        <v>495</v>
      </c>
      <c r="N17" s="223">
        <v>0</v>
      </c>
      <c r="O17" s="223">
        <f>ROUND(E17*N17,5)</f>
        <v>0</v>
      </c>
      <c r="P17" s="223">
        <v>0</v>
      </c>
      <c r="Q17" s="223">
        <f>ROUND(E17*P17,5)</f>
        <v>0</v>
      </c>
      <c r="R17" s="223"/>
      <c r="S17" s="223"/>
      <c r="T17" s="224">
        <v>0</v>
      </c>
      <c r="U17" s="223">
        <f>ROUND(E17*T17,2)</f>
        <v>0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122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14">
        <v>8</v>
      </c>
      <c r="B18" s="220" t="s">
        <v>132</v>
      </c>
      <c r="C18" s="247" t="s">
        <v>133</v>
      </c>
      <c r="D18" s="222" t="s">
        <v>130</v>
      </c>
      <c r="E18" s="228">
        <v>2</v>
      </c>
      <c r="F18" s="230">
        <v>435</v>
      </c>
      <c r="G18" s="230">
        <v>870</v>
      </c>
      <c r="H18" s="230">
        <v>0</v>
      </c>
      <c r="I18" s="230">
        <f>ROUND(E18*H18,2)</f>
        <v>0</v>
      </c>
      <c r="J18" s="230">
        <v>435</v>
      </c>
      <c r="K18" s="230">
        <f>ROUND(E18*J18,2)</f>
        <v>870</v>
      </c>
      <c r="L18" s="230">
        <v>0</v>
      </c>
      <c r="M18" s="230">
        <f>G18*(1+L18/100)</f>
        <v>870</v>
      </c>
      <c r="N18" s="223">
        <v>0</v>
      </c>
      <c r="O18" s="223">
        <f>ROUND(E18*N18,5)</f>
        <v>0</v>
      </c>
      <c r="P18" s="223">
        <v>0</v>
      </c>
      <c r="Q18" s="223">
        <f>ROUND(E18*P18,5)</f>
        <v>0</v>
      </c>
      <c r="R18" s="223"/>
      <c r="S18" s="223"/>
      <c r="T18" s="224">
        <v>0</v>
      </c>
      <c r="U18" s="223">
        <f>ROUND(E18*T18,2)</f>
        <v>0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115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14">
        <v>9</v>
      </c>
      <c r="B19" s="220" t="s">
        <v>134</v>
      </c>
      <c r="C19" s="247" t="s">
        <v>135</v>
      </c>
      <c r="D19" s="222" t="s">
        <v>125</v>
      </c>
      <c r="E19" s="228">
        <v>14</v>
      </c>
      <c r="F19" s="230">
        <v>225</v>
      </c>
      <c r="G19" s="230">
        <v>3150</v>
      </c>
      <c r="H19" s="230">
        <v>225</v>
      </c>
      <c r="I19" s="230">
        <f>ROUND(E19*H19,2)</f>
        <v>3150</v>
      </c>
      <c r="J19" s="230">
        <v>0</v>
      </c>
      <c r="K19" s="230">
        <f>ROUND(E19*J19,2)</f>
        <v>0</v>
      </c>
      <c r="L19" s="230">
        <v>0</v>
      </c>
      <c r="M19" s="230">
        <f>G19*(1+L19/100)</f>
        <v>3150</v>
      </c>
      <c r="N19" s="223">
        <v>1.3799999999999999E-3</v>
      </c>
      <c r="O19" s="223">
        <f>ROUND(E19*N19,5)</f>
        <v>1.932E-2</v>
      </c>
      <c r="P19" s="223">
        <v>0</v>
      </c>
      <c r="Q19" s="223">
        <f>ROUND(E19*P19,5)</f>
        <v>0</v>
      </c>
      <c r="R19" s="223"/>
      <c r="S19" s="223"/>
      <c r="T19" s="224">
        <v>0</v>
      </c>
      <c r="U19" s="223">
        <f>ROUND(E19*T19,2)</f>
        <v>0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122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2.5" outlineLevel="1" x14ac:dyDescent="0.2">
      <c r="A20" s="214">
        <v>10</v>
      </c>
      <c r="B20" s="220" t="s">
        <v>136</v>
      </c>
      <c r="C20" s="247" t="s">
        <v>137</v>
      </c>
      <c r="D20" s="222" t="s">
        <v>130</v>
      </c>
      <c r="E20" s="228">
        <v>1</v>
      </c>
      <c r="F20" s="230">
        <v>516</v>
      </c>
      <c r="G20" s="230">
        <v>516</v>
      </c>
      <c r="H20" s="230">
        <v>4.7699999999999996</v>
      </c>
      <c r="I20" s="230">
        <f>ROUND(E20*H20,2)</f>
        <v>4.7699999999999996</v>
      </c>
      <c r="J20" s="230">
        <v>511.23</v>
      </c>
      <c r="K20" s="230">
        <f>ROUND(E20*J20,2)</f>
        <v>511.23</v>
      </c>
      <c r="L20" s="230">
        <v>0</v>
      </c>
      <c r="M20" s="230">
        <f>G20*(1+L20/100)</f>
        <v>516</v>
      </c>
      <c r="N20" s="223">
        <v>8.0000000000000007E-5</v>
      </c>
      <c r="O20" s="223">
        <f>ROUND(E20*N20,5)</f>
        <v>8.0000000000000007E-5</v>
      </c>
      <c r="P20" s="223">
        <v>0</v>
      </c>
      <c r="Q20" s="223">
        <f>ROUND(E20*P20,5)</f>
        <v>0</v>
      </c>
      <c r="R20" s="223"/>
      <c r="S20" s="223"/>
      <c r="T20" s="224">
        <v>0.92</v>
      </c>
      <c r="U20" s="223">
        <f>ROUND(E20*T20,2)</f>
        <v>0.92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115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14">
        <v>11</v>
      </c>
      <c r="B21" s="220" t="s">
        <v>138</v>
      </c>
      <c r="C21" s="247" t="s">
        <v>139</v>
      </c>
      <c r="D21" s="222" t="s">
        <v>125</v>
      </c>
      <c r="E21" s="228">
        <v>14</v>
      </c>
      <c r="F21" s="230">
        <v>16.100000000000001</v>
      </c>
      <c r="G21" s="230">
        <v>225.4</v>
      </c>
      <c r="H21" s="230">
        <v>4.2300000000000004</v>
      </c>
      <c r="I21" s="230">
        <f>ROUND(E21*H21,2)</f>
        <v>59.22</v>
      </c>
      <c r="J21" s="230">
        <v>11.870000000000001</v>
      </c>
      <c r="K21" s="230">
        <f>ROUND(E21*J21,2)</f>
        <v>166.18</v>
      </c>
      <c r="L21" s="230">
        <v>0</v>
      </c>
      <c r="M21" s="230">
        <f>G21*(1+L21/100)</f>
        <v>225.4</v>
      </c>
      <c r="N21" s="223">
        <v>0</v>
      </c>
      <c r="O21" s="223">
        <f>ROUND(E21*N21,5)</f>
        <v>0</v>
      </c>
      <c r="P21" s="223">
        <v>0</v>
      </c>
      <c r="Q21" s="223">
        <f>ROUND(E21*P21,5)</f>
        <v>0</v>
      </c>
      <c r="R21" s="223"/>
      <c r="S21" s="223"/>
      <c r="T21" s="224">
        <v>2.5999999999999999E-2</v>
      </c>
      <c r="U21" s="223">
        <f>ROUND(E21*T21,2)</f>
        <v>0.36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115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1" x14ac:dyDescent="0.2">
      <c r="A22" s="214">
        <v>12</v>
      </c>
      <c r="B22" s="220" t="s">
        <v>140</v>
      </c>
      <c r="C22" s="247" t="s">
        <v>141</v>
      </c>
      <c r="D22" s="222" t="s">
        <v>125</v>
      </c>
      <c r="E22" s="228">
        <v>15</v>
      </c>
      <c r="F22" s="230">
        <v>25</v>
      </c>
      <c r="G22" s="230">
        <v>375</v>
      </c>
      <c r="H22" s="230">
        <v>9.58</v>
      </c>
      <c r="I22" s="230">
        <f>ROUND(E22*H22,2)</f>
        <v>143.69999999999999</v>
      </c>
      <c r="J22" s="230">
        <v>15.42</v>
      </c>
      <c r="K22" s="230">
        <f>ROUND(E22*J22,2)</f>
        <v>231.3</v>
      </c>
      <c r="L22" s="230">
        <v>0</v>
      </c>
      <c r="M22" s="230">
        <f>G22*(1+L22/100)</f>
        <v>375</v>
      </c>
      <c r="N22" s="223">
        <v>4.0000000000000003E-5</v>
      </c>
      <c r="O22" s="223">
        <f>ROUND(E22*N22,5)</f>
        <v>5.9999999999999995E-4</v>
      </c>
      <c r="P22" s="223">
        <v>0</v>
      </c>
      <c r="Q22" s="223">
        <f>ROUND(E22*P22,5)</f>
        <v>0</v>
      </c>
      <c r="R22" s="223"/>
      <c r="S22" s="223"/>
      <c r="T22" s="224">
        <v>3.4000000000000002E-2</v>
      </c>
      <c r="U22" s="223">
        <f>ROUND(E22*T22,2)</f>
        <v>0.51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115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14">
        <v>13</v>
      </c>
      <c r="B23" s="220" t="s">
        <v>142</v>
      </c>
      <c r="C23" s="247" t="s">
        <v>143</v>
      </c>
      <c r="D23" s="222" t="s">
        <v>125</v>
      </c>
      <c r="E23" s="228">
        <v>15</v>
      </c>
      <c r="F23" s="230">
        <v>25.9</v>
      </c>
      <c r="G23" s="230">
        <v>388.5</v>
      </c>
      <c r="H23" s="230">
        <v>0.64</v>
      </c>
      <c r="I23" s="230">
        <f>ROUND(E23*H23,2)</f>
        <v>9.6</v>
      </c>
      <c r="J23" s="230">
        <v>25.259999999999998</v>
      </c>
      <c r="K23" s="230">
        <f>ROUND(E23*J23,2)</f>
        <v>378.9</v>
      </c>
      <c r="L23" s="230">
        <v>0</v>
      </c>
      <c r="M23" s="230">
        <f>G23*(1+L23/100)</f>
        <v>388.5</v>
      </c>
      <c r="N23" s="223">
        <v>0</v>
      </c>
      <c r="O23" s="223">
        <f>ROUND(E23*N23,5)</f>
        <v>0</v>
      </c>
      <c r="P23" s="223">
        <v>0</v>
      </c>
      <c r="Q23" s="223">
        <f>ROUND(E23*P23,5)</f>
        <v>0</v>
      </c>
      <c r="R23" s="223"/>
      <c r="S23" s="223"/>
      <c r="T23" s="224">
        <v>4.3999999999999997E-2</v>
      </c>
      <c r="U23" s="223">
        <f>ROUND(E23*T23,2)</f>
        <v>0.66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115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14">
        <v>14</v>
      </c>
      <c r="B24" s="220" t="s">
        <v>144</v>
      </c>
      <c r="C24" s="247" t="s">
        <v>145</v>
      </c>
      <c r="D24" s="222" t="s">
        <v>125</v>
      </c>
      <c r="E24" s="228">
        <v>15</v>
      </c>
      <c r="F24" s="230">
        <v>125</v>
      </c>
      <c r="G24" s="230">
        <v>1875</v>
      </c>
      <c r="H24" s="230">
        <v>3.14</v>
      </c>
      <c r="I24" s="230">
        <f>ROUND(E24*H24,2)</f>
        <v>47.1</v>
      </c>
      <c r="J24" s="230">
        <v>121.86</v>
      </c>
      <c r="K24" s="230">
        <f>ROUND(E24*J24,2)</f>
        <v>1827.9</v>
      </c>
      <c r="L24" s="230">
        <v>0</v>
      </c>
      <c r="M24" s="230">
        <f>G24*(1+L24/100)</f>
        <v>1875</v>
      </c>
      <c r="N24" s="223">
        <v>0</v>
      </c>
      <c r="O24" s="223">
        <f>ROUND(E24*N24,5)</f>
        <v>0</v>
      </c>
      <c r="P24" s="223">
        <v>0</v>
      </c>
      <c r="Q24" s="223">
        <f>ROUND(E24*P24,5)</f>
        <v>0</v>
      </c>
      <c r="R24" s="223"/>
      <c r="S24" s="223"/>
      <c r="T24" s="224">
        <v>0.21</v>
      </c>
      <c r="U24" s="223">
        <f>ROUND(E24*T24,2)</f>
        <v>3.15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115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14">
        <v>15</v>
      </c>
      <c r="B25" s="220" t="s">
        <v>146</v>
      </c>
      <c r="C25" s="247" t="s">
        <v>147</v>
      </c>
      <c r="D25" s="222" t="s">
        <v>130</v>
      </c>
      <c r="E25" s="228">
        <v>2</v>
      </c>
      <c r="F25" s="230">
        <v>656</v>
      </c>
      <c r="G25" s="230">
        <v>1312</v>
      </c>
      <c r="H25" s="230">
        <v>0</v>
      </c>
      <c r="I25" s="230">
        <f>ROUND(E25*H25,2)</f>
        <v>0</v>
      </c>
      <c r="J25" s="230">
        <v>656</v>
      </c>
      <c r="K25" s="230">
        <f>ROUND(E25*J25,2)</f>
        <v>1312</v>
      </c>
      <c r="L25" s="230">
        <v>0</v>
      </c>
      <c r="M25" s="230">
        <f>G25*(1+L25/100)</f>
        <v>1312</v>
      </c>
      <c r="N25" s="223">
        <v>0</v>
      </c>
      <c r="O25" s="223">
        <f>ROUND(E25*N25,5)</f>
        <v>0</v>
      </c>
      <c r="P25" s="223">
        <v>0</v>
      </c>
      <c r="Q25" s="223">
        <f>ROUND(E25*P25,5)</f>
        <v>0</v>
      </c>
      <c r="R25" s="223"/>
      <c r="S25" s="223"/>
      <c r="T25" s="224">
        <v>0.65</v>
      </c>
      <c r="U25" s="223">
        <f>ROUND(E25*T25,2)</f>
        <v>1.3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115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2.5" outlineLevel="1" x14ac:dyDescent="0.2">
      <c r="A26" s="214">
        <v>16</v>
      </c>
      <c r="B26" s="220" t="s">
        <v>148</v>
      </c>
      <c r="C26" s="247" t="s">
        <v>149</v>
      </c>
      <c r="D26" s="222" t="s">
        <v>130</v>
      </c>
      <c r="E26" s="228">
        <v>1</v>
      </c>
      <c r="F26" s="230">
        <v>1824</v>
      </c>
      <c r="G26" s="230">
        <v>1824</v>
      </c>
      <c r="H26" s="230">
        <v>1824</v>
      </c>
      <c r="I26" s="230">
        <f>ROUND(E26*H26,2)</f>
        <v>1824</v>
      </c>
      <c r="J26" s="230">
        <v>0</v>
      </c>
      <c r="K26" s="230">
        <f>ROUND(E26*J26,2)</f>
        <v>0</v>
      </c>
      <c r="L26" s="230">
        <v>0</v>
      </c>
      <c r="M26" s="230">
        <f>G26*(1+L26/100)</f>
        <v>1824</v>
      </c>
      <c r="N26" s="223">
        <v>6.4999999999999997E-3</v>
      </c>
      <c r="O26" s="223">
        <f>ROUND(E26*N26,5)</f>
        <v>6.4999999999999997E-3</v>
      </c>
      <c r="P26" s="223">
        <v>0</v>
      </c>
      <c r="Q26" s="223">
        <f>ROUND(E26*P26,5)</f>
        <v>0</v>
      </c>
      <c r="R26" s="223"/>
      <c r="S26" s="223"/>
      <c r="T26" s="224">
        <v>0</v>
      </c>
      <c r="U26" s="223">
        <f>ROUND(E26*T26,2)</f>
        <v>0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122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2.5" outlineLevel="1" x14ac:dyDescent="0.2">
      <c r="A27" s="214">
        <v>17</v>
      </c>
      <c r="B27" s="220" t="s">
        <v>150</v>
      </c>
      <c r="C27" s="247" t="s">
        <v>151</v>
      </c>
      <c r="D27" s="222" t="s">
        <v>130</v>
      </c>
      <c r="E27" s="228">
        <v>1</v>
      </c>
      <c r="F27" s="230">
        <v>1256</v>
      </c>
      <c r="G27" s="230">
        <v>1256</v>
      </c>
      <c r="H27" s="230">
        <v>1256</v>
      </c>
      <c r="I27" s="230">
        <f>ROUND(E27*H27,2)</f>
        <v>1256</v>
      </c>
      <c r="J27" s="230">
        <v>0</v>
      </c>
      <c r="K27" s="230">
        <f>ROUND(E27*J27,2)</f>
        <v>0</v>
      </c>
      <c r="L27" s="230">
        <v>0</v>
      </c>
      <c r="M27" s="230">
        <f>G27*(1+L27/100)</f>
        <v>1256</v>
      </c>
      <c r="N27" s="223">
        <v>6.0000000000000001E-3</v>
      </c>
      <c r="O27" s="223">
        <f>ROUND(E27*N27,5)</f>
        <v>6.0000000000000001E-3</v>
      </c>
      <c r="P27" s="223">
        <v>0</v>
      </c>
      <c r="Q27" s="223">
        <f>ROUND(E27*P27,5)</f>
        <v>0</v>
      </c>
      <c r="R27" s="223"/>
      <c r="S27" s="223"/>
      <c r="T27" s="224">
        <v>0</v>
      </c>
      <c r="U27" s="223">
        <f>ROUND(E27*T27,2)</f>
        <v>0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122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 x14ac:dyDescent="0.2">
      <c r="A28" s="214">
        <v>18</v>
      </c>
      <c r="B28" s="220" t="s">
        <v>152</v>
      </c>
      <c r="C28" s="247" t="s">
        <v>153</v>
      </c>
      <c r="D28" s="222" t="s">
        <v>130</v>
      </c>
      <c r="E28" s="228">
        <v>2</v>
      </c>
      <c r="F28" s="230">
        <v>1174</v>
      </c>
      <c r="G28" s="230">
        <v>2348</v>
      </c>
      <c r="H28" s="230">
        <v>1174</v>
      </c>
      <c r="I28" s="230">
        <f>ROUND(E28*H28,2)</f>
        <v>2348</v>
      </c>
      <c r="J28" s="230">
        <v>0</v>
      </c>
      <c r="K28" s="230">
        <f>ROUND(E28*J28,2)</f>
        <v>0</v>
      </c>
      <c r="L28" s="230">
        <v>0</v>
      </c>
      <c r="M28" s="230">
        <f>G28*(1+L28/100)</f>
        <v>2348</v>
      </c>
      <c r="N28" s="223">
        <v>3.9199999999999999E-3</v>
      </c>
      <c r="O28" s="223">
        <f>ROUND(E28*N28,5)</f>
        <v>7.8399999999999997E-3</v>
      </c>
      <c r="P28" s="223">
        <v>0</v>
      </c>
      <c r="Q28" s="223">
        <f>ROUND(E28*P28,5)</f>
        <v>0</v>
      </c>
      <c r="R28" s="223"/>
      <c r="S28" s="223"/>
      <c r="T28" s="224">
        <v>0</v>
      </c>
      <c r="U28" s="223">
        <f>ROUND(E28*T28,2)</f>
        <v>0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122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14">
        <v>19</v>
      </c>
      <c r="B29" s="220" t="s">
        <v>154</v>
      </c>
      <c r="C29" s="247" t="s">
        <v>155</v>
      </c>
      <c r="D29" s="222" t="s">
        <v>130</v>
      </c>
      <c r="E29" s="228">
        <v>1</v>
      </c>
      <c r="F29" s="230">
        <v>6570</v>
      </c>
      <c r="G29" s="230">
        <v>6570</v>
      </c>
      <c r="H29" s="230">
        <v>6570</v>
      </c>
      <c r="I29" s="230">
        <f>ROUND(E29*H29,2)</f>
        <v>6570</v>
      </c>
      <c r="J29" s="230">
        <v>0</v>
      </c>
      <c r="K29" s="230">
        <f>ROUND(E29*J29,2)</f>
        <v>0</v>
      </c>
      <c r="L29" s="230">
        <v>0</v>
      </c>
      <c r="M29" s="230">
        <f>G29*(1+L29/100)</f>
        <v>6570</v>
      </c>
      <c r="N29" s="223">
        <v>3.424E-2</v>
      </c>
      <c r="O29" s="223">
        <f>ROUND(E29*N29,5)</f>
        <v>3.424E-2</v>
      </c>
      <c r="P29" s="223">
        <v>0</v>
      </c>
      <c r="Q29" s="223">
        <f>ROUND(E29*P29,5)</f>
        <v>0</v>
      </c>
      <c r="R29" s="223"/>
      <c r="S29" s="223"/>
      <c r="T29" s="224">
        <v>0</v>
      </c>
      <c r="U29" s="223">
        <f>ROUND(E29*T29,2)</f>
        <v>0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122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22.5" outlineLevel="1" x14ac:dyDescent="0.2">
      <c r="A30" s="214">
        <v>20</v>
      </c>
      <c r="B30" s="220" t="s">
        <v>156</v>
      </c>
      <c r="C30" s="247" t="s">
        <v>157</v>
      </c>
      <c r="D30" s="222" t="s">
        <v>130</v>
      </c>
      <c r="E30" s="228">
        <v>1</v>
      </c>
      <c r="F30" s="230">
        <v>7254</v>
      </c>
      <c r="G30" s="230">
        <v>7254</v>
      </c>
      <c r="H30" s="230">
        <v>7254</v>
      </c>
      <c r="I30" s="230">
        <f>ROUND(E30*H30,2)</f>
        <v>7254</v>
      </c>
      <c r="J30" s="230">
        <v>0</v>
      </c>
      <c r="K30" s="230">
        <f>ROUND(E30*J30,2)</f>
        <v>0</v>
      </c>
      <c r="L30" s="230">
        <v>0</v>
      </c>
      <c r="M30" s="230">
        <f>G30*(1+L30/100)</f>
        <v>7254</v>
      </c>
      <c r="N30" s="223">
        <v>3.424E-2</v>
      </c>
      <c r="O30" s="223">
        <f>ROUND(E30*N30,5)</f>
        <v>3.424E-2</v>
      </c>
      <c r="P30" s="223">
        <v>0</v>
      </c>
      <c r="Q30" s="223">
        <f>ROUND(E30*P30,5)</f>
        <v>0</v>
      </c>
      <c r="R30" s="223"/>
      <c r="S30" s="223"/>
      <c r="T30" s="224">
        <v>0</v>
      </c>
      <c r="U30" s="223">
        <f>ROUND(E30*T30,2)</f>
        <v>0</v>
      </c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122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14">
        <v>21</v>
      </c>
      <c r="B31" s="220" t="s">
        <v>158</v>
      </c>
      <c r="C31" s="247" t="s">
        <v>159</v>
      </c>
      <c r="D31" s="222" t="s">
        <v>130</v>
      </c>
      <c r="E31" s="228">
        <v>1</v>
      </c>
      <c r="F31" s="230">
        <v>54030</v>
      </c>
      <c r="G31" s="230">
        <v>54030</v>
      </c>
      <c r="H31" s="230">
        <v>54030</v>
      </c>
      <c r="I31" s="230">
        <f>ROUND(E31*H31,2)</f>
        <v>54030</v>
      </c>
      <c r="J31" s="230">
        <v>0</v>
      </c>
      <c r="K31" s="230">
        <f>ROUND(E31*J31,2)</f>
        <v>0</v>
      </c>
      <c r="L31" s="230">
        <v>0</v>
      </c>
      <c r="M31" s="230">
        <f>G31*(1+L31/100)</f>
        <v>54030</v>
      </c>
      <c r="N31" s="223">
        <v>0.26</v>
      </c>
      <c r="O31" s="223">
        <f>ROUND(E31*N31,5)</f>
        <v>0.26</v>
      </c>
      <c r="P31" s="223">
        <v>0</v>
      </c>
      <c r="Q31" s="223">
        <f>ROUND(E31*P31,5)</f>
        <v>0</v>
      </c>
      <c r="R31" s="223"/>
      <c r="S31" s="223"/>
      <c r="T31" s="224">
        <v>0</v>
      </c>
      <c r="U31" s="223">
        <f>ROUND(E31*T31,2)</f>
        <v>0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122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x14ac:dyDescent="0.2">
      <c r="A32" s="215" t="s">
        <v>110</v>
      </c>
      <c r="B32" s="221" t="s">
        <v>69</v>
      </c>
      <c r="C32" s="248" t="s">
        <v>70</v>
      </c>
      <c r="D32" s="225"/>
      <c r="E32" s="229"/>
      <c r="F32" s="231"/>
      <c r="G32" s="231">
        <f>SUMIF(AE33:AE40,"&lt;&gt;NOR",G33:G40)</f>
        <v>97873.19</v>
      </c>
      <c r="H32" s="231"/>
      <c r="I32" s="231">
        <f>SUM(I33:I40)</f>
        <v>3415.22</v>
      </c>
      <c r="J32" s="231"/>
      <c r="K32" s="231">
        <f>SUM(K33:K40)</f>
        <v>94457.98000000001</v>
      </c>
      <c r="L32" s="231"/>
      <c r="M32" s="231">
        <f>SUM(M33:M40)</f>
        <v>97873.19</v>
      </c>
      <c r="N32" s="226"/>
      <c r="O32" s="226">
        <f>SUM(O33:O40)</f>
        <v>11.3727</v>
      </c>
      <c r="P32" s="226"/>
      <c r="Q32" s="226">
        <f>SUM(Q33:Q40)</f>
        <v>0</v>
      </c>
      <c r="R32" s="226"/>
      <c r="S32" s="226"/>
      <c r="T32" s="227"/>
      <c r="U32" s="226">
        <f>SUM(U33:U40)</f>
        <v>149.22999999999999</v>
      </c>
      <c r="AE32" t="s">
        <v>111</v>
      </c>
    </row>
    <row r="33" spans="1:60" outlineLevel="1" x14ac:dyDescent="0.2">
      <c r="A33" s="214">
        <v>22</v>
      </c>
      <c r="B33" s="220" t="s">
        <v>160</v>
      </c>
      <c r="C33" s="247" t="s">
        <v>161</v>
      </c>
      <c r="D33" s="222" t="s">
        <v>114</v>
      </c>
      <c r="E33" s="228">
        <v>22.763999999999999</v>
      </c>
      <c r="F33" s="230">
        <v>1557</v>
      </c>
      <c r="G33" s="230">
        <v>35443.550000000003</v>
      </c>
      <c r="H33" s="230">
        <v>0</v>
      </c>
      <c r="I33" s="230">
        <f>ROUND(E33*H33,2)</f>
        <v>0</v>
      </c>
      <c r="J33" s="230">
        <v>1557</v>
      </c>
      <c r="K33" s="230">
        <f>ROUND(E33*J33,2)</f>
        <v>35443.550000000003</v>
      </c>
      <c r="L33" s="230">
        <v>0</v>
      </c>
      <c r="M33" s="230">
        <f>G33*(1+L33/100)</f>
        <v>35443.550000000003</v>
      </c>
      <c r="N33" s="223">
        <v>0</v>
      </c>
      <c r="O33" s="223">
        <f>ROUND(E33*N33,5)</f>
        <v>0</v>
      </c>
      <c r="P33" s="223">
        <v>0</v>
      </c>
      <c r="Q33" s="223">
        <f>ROUND(E33*P33,5)</f>
        <v>0</v>
      </c>
      <c r="R33" s="223"/>
      <c r="S33" s="223"/>
      <c r="T33" s="224">
        <v>3.5329999999999999</v>
      </c>
      <c r="U33" s="223">
        <f>ROUND(E33*T33,2)</f>
        <v>80.430000000000007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115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 x14ac:dyDescent="0.2">
      <c r="A34" s="214">
        <v>23</v>
      </c>
      <c r="B34" s="220" t="s">
        <v>162</v>
      </c>
      <c r="C34" s="247" t="s">
        <v>163</v>
      </c>
      <c r="D34" s="222" t="s">
        <v>114</v>
      </c>
      <c r="E34" s="228">
        <v>6.81</v>
      </c>
      <c r="F34" s="230">
        <v>1518</v>
      </c>
      <c r="G34" s="230">
        <v>10337.58</v>
      </c>
      <c r="H34" s="230">
        <v>501.5</v>
      </c>
      <c r="I34" s="230">
        <f>ROUND(E34*H34,2)</f>
        <v>3415.22</v>
      </c>
      <c r="J34" s="230">
        <v>1016.5</v>
      </c>
      <c r="K34" s="230">
        <f>ROUND(E34*J34,2)</f>
        <v>6922.37</v>
      </c>
      <c r="L34" s="230">
        <v>0</v>
      </c>
      <c r="M34" s="230">
        <f>G34*(1+L34/100)</f>
        <v>10337.58</v>
      </c>
      <c r="N34" s="223">
        <v>1.67</v>
      </c>
      <c r="O34" s="223">
        <f>ROUND(E34*N34,5)</f>
        <v>11.3727</v>
      </c>
      <c r="P34" s="223">
        <v>0</v>
      </c>
      <c r="Q34" s="223">
        <f>ROUND(E34*P34,5)</f>
        <v>0</v>
      </c>
      <c r="R34" s="223"/>
      <c r="S34" s="223"/>
      <c r="T34" s="224">
        <v>1.5980000000000001</v>
      </c>
      <c r="U34" s="223">
        <f>ROUND(E34*T34,2)</f>
        <v>10.88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164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14">
        <v>24</v>
      </c>
      <c r="B35" s="220" t="s">
        <v>165</v>
      </c>
      <c r="C35" s="247" t="s">
        <v>166</v>
      </c>
      <c r="D35" s="222" t="s">
        <v>114</v>
      </c>
      <c r="E35" s="228">
        <v>40.201999999999998</v>
      </c>
      <c r="F35" s="230">
        <v>147</v>
      </c>
      <c r="G35" s="230">
        <v>5909.69</v>
      </c>
      <c r="H35" s="230">
        <v>0</v>
      </c>
      <c r="I35" s="230">
        <f>ROUND(E35*H35,2)</f>
        <v>0</v>
      </c>
      <c r="J35" s="230">
        <v>147</v>
      </c>
      <c r="K35" s="230">
        <f>ROUND(E35*J35,2)</f>
        <v>5909.69</v>
      </c>
      <c r="L35" s="230">
        <v>0</v>
      </c>
      <c r="M35" s="230">
        <f>G35*(1+L35/100)</f>
        <v>5909.69</v>
      </c>
      <c r="N35" s="223">
        <v>0</v>
      </c>
      <c r="O35" s="223">
        <f>ROUND(E35*N35,5)</f>
        <v>0</v>
      </c>
      <c r="P35" s="223">
        <v>0</v>
      </c>
      <c r="Q35" s="223">
        <f>ROUND(E35*P35,5)</f>
        <v>0</v>
      </c>
      <c r="R35" s="223"/>
      <c r="S35" s="223"/>
      <c r="T35" s="224">
        <v>0.20200000000000001</v>
      </c>
      <c r="U35" s="223">
        <f>ROUND(E35*T35,2)</f>
        <v>8.1199999999999992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115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14">
        <v>25</v>
      </c>
      <c r="B36" s="220" t="s">
        <v>167</v>
      </c>
      <c r="C36" s="247" t="s">
        <v>168</v>
      </c>
      <c r="D36" s="222" t="s">
        <v>114</v>
      </c>
      <c r="E36" s="228">
        <v>20.382000000000001</v>
      </c>
      <c r="F36" s="230">
        <v>23.9</v>
      </c>
      <c r="G36" s="230">
        <v>487.13</v>
      </c>
      <c r="H36" s="230">
        <v>0</v>
      </c>
      <c r="I36" s="230">
        <f>ROUND(E36*H36,2)</f>
        <v>0</v>
      </c>
      <c r="J36" s="230">
        <v>23.9</v>
      </c>
      <c r="K36" s="230">
        <f>ROUND(E36*J36,2)</f>
        <v>487.13</v>
      </c>
      <c r="L36" s="230">
        <v>0</v>
      </c>
      <c r="M36" s="230">
        <f>G36*(1+L36/100)</f>
        <v>487.13</v>
      </c>
      <c r="N36" s="223">
        <v>0</v>
      </c>
      <c r="O36" s="223">
        <f>ROUND(E36*N36,5)</f>
        <v>0</v>
      </c>
      <c r="P36" s="223">
        <v>0</v>
      </c>
      <c r="Q36" s="223">
        <f>ROUND(E36*P36,5)</f>
        <v>0</v>
      </c>
      <c r="R36" s="223"/>
      <c r="S36" s="223"/>
      <c r="T36" s="224">
        <v>0</v>
      </c>
      <c r="U36" s="223">
        <f>ROUND(E36*T36,2)</f>
        <v>0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164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22.5" outlineLevel="1" x14ac:dyDescent="0.2">
      <c r="A37" s="214">
        <v>26</v>
      </c>
      <c r="B37" s="220" t="s">
        <v>169</v>
      </c>
      <c r="C37" s="247" t="s">
        <v>170</v>
      </c>
      <c r="D37" s="222" t="s">
        <v>114</v>
      </c>
      <c r="E37" s="228">
        <v>20.38</v>
      </c>
      <c r="F37" s="230">
        <v>239</v>
      </c>
      <c r="G37" s="230">
        <v>4870.82</v>
      </c>
      <c r="H37" s="230">
        <v>0</v>
      </c>
      <c r="I37" s="230">
        <f>ROUND(E37*H37,2)</f>
        <v>0</v>
      </c>
      <c r="J37" s="230">
        <v>239</v>
      </c>
      <c r="K37" s="230">
        <f>ROUND(E37*J37,2)</f>
        <v>4870.82</v>
      </c>
      <c r="L37" s="230">
        <v>0</v>
      </c>
      <c r="M37" s="230">
        <f>G37*(1+L37/100)</f>
        <v>4870.82</v>
      </c>
      <c r="N37" s="223">
        <v>0</v>
      </c>
      <c r="O37" s="223">
        <f>ROUND(E37*N37,5)</f>
        <v>0</v>
      </c>
      <c r="P37" s="223">
        <v>0</v>
      </c>
      <c r="Q37" s="223">
        <f>ROUND(E37*P37,5)</f>
        <v>0</v>
      </c>
      <c r="R37" s="223"/>
      <c r="S37" s="223"/>
      <c r="T37" s="224">
        <v>0</v>
      </c>
      <c r="U37" s="223">
        <f>ROUND(E37*T37,2)</f>
        <v>0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164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14">
        <v>27</v>
      </c>
      <c r="B38" s="220" t="s">
        <v>171</v>
      </c>
      <c r="C38" s="247" t="s">
        <v>172</v>
      </c>
      <c r="D38" s="222" t="s">
        <v>114</v>
      </c>
      <c r="E38" s="228">
        <v>20.38</v>
      </c>
      <c r="F38" s="230">
        <v>513</v>
      </c>
      <c r="G38" s="230">
        <v>10454.94</v>
      </c>
      <c r="H38" s="230">
        <v>0</v>
      </c>
      <c r="I38" s="230">
        <f>ROUND(E38*H38,2)</f>
        <v>0</v>
      </c>
      <c r="J38" s="230">
        <v>513</v>
      </c>
      <c r="K38" s="230">
        <f>ROUND(E38*J38,2)</f>
        <v>10454.94</v>
      </c>
      <c r="L38" s="230">
        <v>0</v>
      </c>
      <c r="M38" s="230">
        <f>G38*(1+L38/100)</f>
        <v>10454.94</v>
      </c>
      <c r="N38" s="223">
        <v>0</v>
      </c>
      <c r="O38" s="223">
        <f>ROUND(E38*N38,5)</f>
        <v>0</v>
      </c>
      <c r="P38" s="223">
        <v>0</v>
      </c>
      <c r="Q38" s="223">
        <f>ROUND(E38*P38,5)</f>
        <v>0</v>
      </c>
      <c r="R38" s="223"/>
      <c r="S38" s="223"/>
      <c r="T38" s="224">
        <v>0</v>
      </c>
      <c r="U38" s="223">
        <f>ROUND(E38*T38,2)</f>
        <v>0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115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2.5" outlineLevel="1" x14ac:dyDescent="0.2">
      <c r="A39" s="214">
        <v>28</v>
      </c>
      <c r="B39" s="220" t="s">
        <v>173</v>
      </c>
      <c r="C39" s="247" t="s">
        <v>174</v>
      </c>
      <c r="D39" s="222" t="s">
        <v>114</v>
      </c>
      <c r="E39" s="228">
        <v>8.9039999999999999</v>
      </c>
      <c r="F39" s="230">
        <v>2030</v>
      </c>
      <c r="G39" s="230">
        <v>18075.12</v>
      </c>
      <c r="H39" s="230">
        <v>0</v>
      </c>
      <c r="I39" s="230">
        <f>ROUND(E39*H39,2)</f>
        <v>0</v>
      </c>
      <c r="J39" s="230">
        <v>2030</v>
      </c>
      <c r="K39" s="230">
        <f>ROUND(E39*J39,2)</f>
        <v>18075.12</v>
      </c>
      <c r="L39" s="230">
        <v>0</v>
      </c>
      <c r="M39" s="230">
        <f>G39*(1+L39/100)</f>
        <v>18075.12</v>
      </c>
      <c r="N39" s="223">
        <v>0</v>
      </c>
      <c r="O39" s="223">
        <f>ROUND(E39*N39,5)</f>
        <v>0</v>
      </c>
      <c r="P39" s="223">
        <v>0</v>
      </c>
      <c r="Q39" s="223">
        <f>ROUND(E39*P39,5)</f>
        <v>0</v>
      </c>
      <c r="R39" s="223"/>
      <c r="S39" s="223"/>
      <c r="T39" s="224">
        <v>4.7279999999999998</v>
      </c>
      <c r="U39" s="223">
        <f>ROUND(E39*T39,2)</f>
        <v>42.1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115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2.5" outlineLevel="1" x14ac:dyDescent="0.2">
      <c r="A40" s="214">
        <v>29</v>
      </c>
      <c r="B40" s="220" t="s">
        <v>175</v>
      </c>
      <c r="C40" s="247" t="s">
        <v>176</v>
      </c>
      <c r="D40" s="222" t="s">
        <v>114</v>
      </c>
      <c r="E40" s="228">
        <v>28.86</v>
      </c>
      <c r="F40" s="230">
        <v>426</v>
      </c>
      <c r="G40" s="230">
        <v>12294.36</v>
      </c>
      <c r="H40" s="230">
        <v>0</v>
      </c>
      <c r="I40" s="230">
        <f>ROUND(E40*H40,2)</f>
        <v>0</v>
      </c>
      <c r="J40" s="230">
        <v>426</v>
      </c>
      <c r="K40" s="230">
        <f>ROUND(E40*J40,2)</f>
        <v>12294.36</v>
      </c>
      <c r="L40" s="230">
        <v>0</v>
      </c>
      <c r="M40" s="230">
        <f>G40*(1+L40/100)</f>
        <v>12294.36</v>
      </c>
      <c r="N40" s="223">
        <v>0</v>
      </c>
      <c r="O40" s="223">
        <f>ROUND(E40*N40,5)</f>
        <v>0</v>
      </c>
      <c r="P40" s="223">
        <v>0</v>
      </c>
      <c r="Q40" s="223">
        <f>ROUND(E40*P40,5)</f>
        <v>0</v>
      </c>
      <c r="R40" s="223"/>
      <c r="S40" s="223"/>
      <c r="T40" s="224">
        <v>0.26666000000000001</v>
      </c>
      <c r="U40" s="223">
        <f>ROUND(E40*T40,2)</f>
        <v>7.7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115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x14ac:dyDescent="0.2">
      <c r="A41" s="215" t="s">
        <v>110</v>
      </c>
      <c r="B41" s="221" t="s">
        <v>71</v>
      </c>
      <c r="C41" s="248" t="s">
        <v>72</v>
      </c>
      <c r="D41" s="225"/>
      <c r="E41" s="229"/>
      <c r="F41" s="231"/>
      <c r="G41" s="231">
        <f>SUMIF(AE42:AE44,"&lt;&gt;NOR",G42:G44)</f>
        <v>486.36</v>
      </c>
      <c r="H41" s="231"/>
      <c r="I41" s="231">
        <f>SUM(I42:I44)</f>
        <v>0</v>
      </c>
      <c r="J41" s="231"/>
      <c r="K41" s="231">
        <f>SUM(K42:K44)</f>
        <v>486.36</v>
      </c>
      <c r="L41" s="231"/>
      <c r="M41" s="231">
        <f>SUM(M42:M44)</f>
        <v>486.36</v>
      </c>
      <c r="N41" s="226"/>
      <c r="O41" s="226">
        <f>SUM(O42:O44)</f>
        <v>0</v>
      </c>
      <c r="P41" s="226"/>
      <c r="Q41" s="226">
        <f>SUM(Q42:Q44)</f>
        <v>0</v>
      </c>
      <c r="R41" s="226"/>
      <c r="S41" s="226"/>
      <c r="T41" s="227"/>
      <c r="U41" s="226">
        <f>SUM(U42:U44)</f>
        <v>0.37</v>
      </c>
      <c r="AE41" t="s">
        <v>111</v>
      </c>
    </row>
    <row r="42" spans="1:60" ht="22.5" outlineLevel="1" x14ac:dyDescent="0.2">
      <c r="A42" s="214">
        <v>30</v>
      </c>
      <c r="B42" s="220" t="s">
        <v>177</v>
      </c>
      <c r="C42" s="247" t="s">
        <v>178</v>
      </c>
      <c r="D42" s="222" t="s">
        <v>121</v>
      </c>
      <c r="E42" s="228">
        <v>0.376</v>
      </c>
      <c r="F42" s="230">
        <v>167</v>
      </c>
      <c r="G42" s="230">
        <v>62.79</v>
      </c>
      <c r="H42" s="230">
        <v>0</v>
      </c>
      <c r="I42" s="230">
        <f>ROUND(E42*H42,2)</f>
        <v>0</v>
      </c>
      <c r="J42" s="230">
        <v>167</v>
      </c>
      <c r="K42" s="230">
        <f>ROUND(E42*J42,2)</f>
        <v>62.79</v>
      </c>
      <c r="L42" s="230">
        <v>0</v>
      </c>
      <c r="M42" s="230">
        <f>G42*(1+L42/100)</f>
        <v>62.79</v>
      </c>
      <c r="N42" s="223">
        <v>0</v>
      </c>
      <c r="O42" s="223">
        <f>ROUND(E42*N42,5)</f>
        <v>0</v>
      </c>
      <c r="P42" s="223">
        <v>0</v>
      </c>
      <c r="Q42" s="223">
        <f>ROUND(E42*P42,5)</f>
        <v>0</v>
      </c>
      <c r="R42" s="223"/>
      <c r="S42" s="223"/>
      <c r="T42" s="224">
        <v>0.21149999999999999</v>
      </c>
      <c r="U42" s="223">
        <f>ROUND(E42*T42,2)</f>
        <v>0.08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115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14">
        <v>31</v>
      </c>
      <c r="B43" s="220" t="s">
        <v>179</v>
      </c>
      <c r="C43" s="247" t="s">
        <v>180</v>
      </c>
      <c r="D43" s="222" t="s">
        <v>121</v>
      </c>
      <c r="E43" s="228">
        <v>0.376</v>
      </c>
      <c r="F43" s="230">
        <v>878</v>
      </c>
      <c r="G43" s="230">
        <v>330.13</v>
      </c>
      <c r="H43" s="230">
        <v>0</v>
      </c>
      <c r="I43" s="230">
        <f>ROUND(E43*H43,2)</f>
        <v>0</v>
      </c>
      <c r="J43" s="230">
        <v>878</v>
      </c>
      <c r="K43" s="230">
        <f>ROUND(E43*J43,2)</f>
        <v>330.13</v>
      </c>
      <c r="L43" s="230">
        <v>0</v>
      </c>
      <c r="M43" s="230">
        <f>G43*(1+L43/100)</f>
        <v>330.13</v>
      </c>
      <c r="N43" s="223">
        <v>0</v>
      </c>
      <c r="O43" s="223">
        <f>ROUND(E43*N43,5)</f>
        <v>0</v>
      </c>
      <c r="P43" s="223">
        <v>0</v>
      </c>
      <c r="Q43" s="223">
        <f>ROUND(E43*P43,5)</f>
        <v>0</v>
      </c>
      <c r="R43" s="223"/>
      <c r="S43" s="223"/>
      <c r="T43" s="224">
        <v>0.77339999999999998</v>
      </c>
      <c r="U43" s="223">
        <f>ROUND(E43*T43,2)</f>
        <v>0.28999999999999998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115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14">
        <v>32</v>
      </c>
      <c r="B44" s="220" t="s">
        <v>181</v>
      </c>
      <c r="C44" s="247" t="s">
        <v>182</v>
      </c>
      <c r="D44" s="222" t="s">
        <v>121</v>
      </c>
      <c r="E44" s="228">
        <v>0.376</v>
      </c>
      <c r="F44" s="230">
        <v>248.5</v>
      </c>
      <c r="G44" s="230">
        <v>93.44</v>
      </c>
      <c r="H44" s="230">
        <v>0</v>
      </c>
      <c r="I44" s="230">
        <f>ROUND(E44*H44,2)</f>
        <v>0</v>
      </c>
      <c r="J44" s="230">
        <v>248.5</v>
      </c>
      <c r="K44" s="230">
        <f>ROUND(E44*J44,2)</f>
        <v>93.44</v>
      </c>
      <c r="L44" s="230">
        <v>0</v>
      </c>
      <c r="M44" s="230">
        <f>G44*(1+L44/100)</f>
        <v>93.44</v>
      </c>
      <c r="N44" s="223">
        <v>0</v>
      </c>
      <c r="O44" s="223">
        <f>ROUND(E44*N44,5)</f>
        <v>0</v>
      </c>
      <c r="P44" s="223">
        <v>0</v>
      </c>
      <c r="Q44" s="223">
        <f>ROUND(E44*P44,5)</f>
        <v>0</v>
      </c>
      <c r="R44" s="223"/>
      <c r="S44" s="223"/>
      <c r="T44" s="224">
        <v>0</v>
      </c>
      <c r="U44" s="223">
        <f>ROUND(E44*T44,2)</f>
        <v>0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115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x14ac:dyDescent="0.2">
      <c r="A45" s="215" t="s">
        <v>110</v>
      </c>
      <c r="B45" s="221" t="s">
        <v>73</v>
      </c>
      <c r="C45" s="248" t="s">
        <v>74</v>
      </c>
      <c r="D45" s="225"/>
      <c r="E45" s="229"/>
      <c r="F45" s="231"/>
      <c r="G45" s="231">
        <f>SUMIF(AE46:AE64,"&lt;&gt;NOR",G46:G64)</f>
        <v>167940.49</v>
      </c>
      <c r="H45" s="231"/>
      <c r="I45" s="231">
        <f>SUM(I46:I64)</f>
        <v>60330.729999999996</v>
      </c>
      <c r="J45" s="231"/>
      <c r="K45" s="231">
        <f>SUM(K46:K64)</f>
        <v>107609.76000000001</v>
      </c>
      <c r="L45" s="231"/>
      <c r="M45" s="231">
        <f>SUM(M46:M64)</f>
        <v>167940.49</v>
      </c>
      <c r="N45" s="226"/>
      <c r="O45" s="226">
        <f>SUM(O46:O64)</f>
        <v>0.44736999999999999</v>
      </c>
      <c r="P45" s="226"/>
      <c r="Q45" s="226">
        <f>SUM(Q46:Q64)</f>
        <v>0</v>
      </c>
      <c r="R45" s="226"/>
      <c r="S45" s="226"/>
      <c r="T45" s="227"/>
      <c r="U45" s="226">
        <f>SUM(U46:U64)</f>
        <v>97.73</v>
      </c>
      <c r="AE45" t="s">
        <v>111</v>
      </c>
    </row>
    <row r="46" spans="1:60" outlineLevel="1" x14ac:dyDescent="0.2">
      <c r="A46" s="214">
        <v>33</v>
      </c>
      <c r="B46" s="220" t="s">
        <v>183</v>
      </c>
      <c r="C46" s="247" t="s">
        <v>184</v>
      </c>
      <c r="D46" s="222" t="s">
        <v>125</v>
      </c>
      <c r="E46" s="228">
        <v>1</v>
      </c>
      <c r="F46" s="230">
        <v>301</v>
      </c>
      <c r="G46" s="230">
        <v>301</v>
      </c>
      <c r="H46" s="230">
        <v>117.32</v>
      </c>
      <c r="I46" s="230">
        <f>ROUND(E46*H46,2)</f>
        <v>117.32</v>
      </c>
      <c r="J46" s="230">
        <v>183.68</v>
      </c>
      <c r="K46" s="230">
        <f>ROUND(E46*J46,2)</f>
        <v>183.68</v>
      </c>
      <c r="L46" s="230">
        <v>0</v>
      </c>
      <c r="M46" s="230">
        <f>G46*(1+L46/100)</f>
        <v>301</v>
      </c>
      <c r="N46" s="223">
        <v>3.4000000000000002E-4</v>
      </c>
      <c r="O46" s="223">
        <f>ROUND(E46*N46,5)</f>
        <v>3.4000000000000002E-4</v>
      </c>
      <c r="P46" s="223">
        <v>0</v>
      </c>
      <c r="Q46" s="223">
        <f>ROUND(E46*P46,5)</f>
        <v>0</v>
      </c>
      <c r="R46" s="223"/>
      <c r="S46" s="223"/>
      <c r="T46" s="224">
        <v>0.32</v>
      </c>
      <c r="U46" s="223">
        <f>ROUND(E46*T46,2)</f>
        <v>0.32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115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14">
        <v>34</v>
      </c>
      <c r="B47" s="220" t="s">
        <v>185</v>
      </c>
      <c r="C47" s="247" t="s">
        <v>186</v>
      </c>
      <c r="D47" s="222" t="s">
        <v>125</v>
      </c>
      <c r="E47" s="228">
        <v>18</v>
      </c>
      <c r="F47" s="230">
        <v>276.5</v>
      </c>
      <c r="G47" s="230">
        <v>4977</v>
      </c>
      <c r="H47" s="230">
        <v>92.82</v>
      </c>
      <c r="I47" s="230">
        <f>ROUND(E47*H47,2)</f>
        <v>1670.76</v>
      </c>
      <c r="J47" s="230">
        <v>183.68</v>
      </c>
      <c r="K47" s="230">
        <f>ROUND(E47*J47,2)</f>
        <v>3306.24</v>
      </c>
      <c r="L47" s="230">
        <v>0</v>
      </c>
      <c r="M47" s="230">
        <f>G47*(1+L47/100)</f>
        <v>4977</v>
      </c>
      <c r="N47" s="223">
        <v>3.8000000000000002E-4</v>
      </c>
      <c r="O47" s="223">
        <f>ROUND(E47*N47,5)</f>
        <v>6.8399999999999997E-3</v>
      </c>
      <c r="P47" s="223">
        <v>0</v>
      </c>
      <c r="Q47" s="223">
        <f>ROUND(E47*P47,5)</f>
        <v>0</v>
      </c>
      <c r="R47" s="223"/>
      <c r="S47" s="223"/>
      <c r="T47" s="224">
        <v>0.32</v>
      </c>
      <c r="U47" s="223">
        <f>ROUND(E47*T47,2)</f>
        <v>5.76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115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14">
        <v>35</v>
      </c>
      <c r="B48" s="220" t="s">
        <v>187</v>
      </c>
      <c r="C48" s="247" t="s">
        <v>188</v>
      </c>
      <c r="D48" s="222" t="s">
        <v>125</v>
      </c>
      <c r="E48" s="228">
        <v>9</v>
      </c>
      <c r="F48" s="230">
        <v>312.5</v>
      </c>
      <c r="G48" s="230">
        <v>2812.5</v>
      </c>
      <c r="H48" s="230">
        <v>106.43</v>
      </c>
      <c r="I48" s="230">
        <f>ROUND(E48*H48,2)</f>
        <v>957.87</v>
      </c>
      <c r="J48" s="230">
        <v>206.07</v>
      </c>
      <c r="K48" s="230">
        <f>ROUND(E48*J48,2)</f>
        <v>1854.63</v>
      </c>
      <c r="L48" s="230">
        <v>0</v>
      </c>
      <c r="M48" s="230">
        <f>G48*(1+L48/100)</f>
        <v>2812.5</v>
      </c>
      <c r="N48" s="223">
        <v>4.6999999999999999E-4</v>
      </c>
      <c r="O48" s="223">
        <f>ROUND(E48*N48,5)</f>
        <v>4.2300000000000003E-3</v>
      </c>
      <c r="P48" s="223">
        <v>0</v>
      </c>
      <c r="Q48" s="223">
        <f>ROUND(E48*P48,5)</f>
        <v>0</v>
      </c>
      <c r="R48" s="223"/>
      <c r="S48" s="223"/>
      <c r="T48" s="224">
        <v>0.35899999999999999</v>
      </c>
      <c r="U48" s="223">
        <f>ROUND(E48*T48,2)</f>
        <v>3.23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115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>
        <v>36</v>
      </c>
      <c r="B49" s="220" t="s">
        <v>189</v>
      </c>
      <c r="C49" s="247" t="s">
        <v>190</v>
      </c>
      <c r="D49" s="222" t="s">
        <v>125</v>
      </c>
      <c r="E49" s="228">
        <v>5</v>
      </c>
      <c r="F49" s="230">
        <v>987</v>
      </c>
      <c r="G49" s="230">
        <v>4935</v>
      </c>
      <c r="H49" s="230">
        <v>313.31</v>
      </c>
      <c r="I49" s="230">
        <f>ROUND(E49*H49,2)</f>
        <v>1566.55</v>
      </c>
      <c r="J49" s="230">
        <v>673.69</v>
      </c>
      <c r="K49" s="230">
        <f>ROUND(E49*J49,2)</f>
        <v>3368.45</v>
      </c>
      <c r="L49" s="230">
        <v>0</v>
      </c>
      <c r="M49" s="230">
        <f>G49*(1+L49/100)</f>
        <v>4935</v>
      </c>
      <c r="N49" s="223">
        <v>1.5200000000000001E-3</v>
      </c>
      <c r="O49" s="223">
        <f>ROUND(E49*N49,5)</f>
        <v>7.6E-3</v>
      </c>
      <c r="P49" s="223">
        <v>0</v>
      </c>
      <c r="Q49" s="223">
        <f>ROUND(E49*P49,5)</f>
        <v>0</v>
      </c>
      <c r="R49" s="223"/>
      <c r="S49" s="223"/>
      <c r="T49" s="224">
        <v>1.173</v>
      </c>
      <c r="U49" s="223">
        <f>ROUND(E49*T49,2)</f>
        <v>5.87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115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14">
        <v>37</v>
      </c>
      <c r="B50" s="220" t="s">
        <v>191</v>
      </c>
      <c r="C50" s="247" t="s">
        <v>192</v>
      </c>
      <c r="D50" s="222" t="s">
        <v>125</v>
      </c>
      <c r="E50" s="228">
        <v>7</v>
      </c>
      <c r="F50" s="230">
        <v>509</v>
      </c>
      <c r="G50" s="230">
        <v>3563</v>
      </c>
      <c r="H50" s="230">
        <v>205.99</v>
      </c>
      <c r="I50" s="230">
        <f>ROUND(E50*H50,2)</f>
        <v>1441.93</v>
      </c>
      <c r="J50" s="230">
        <v>303.01</v>
      </c>
      <c r="K50" s="230">
        <f>ROUND(E50*J50,2)</f>
        <v>2121.0700000000002</v>
      </c>
      <c r="L50" s="230">
        <v>0</v>
      </c>
      <c r="M50" s="230">
        <f>G50*(1+L50/100)</f>
        <v>3563</v>
      </c>
      <c r="N50" s="223">
        <v>5.1999999999999995E-4</v>
      </c>
      <c r="O50" s="223">
        <f>ROUND(E50*N50,5)</f>
        <v>3.64E-3</v>
      </c>
      <c r="P50" s="223">
        <v>0</v>
      </c>
      <c r="Q50" s="223">
        <f>ROUND(E50*P50,5)</f>
        <v>0</v>
      </c>
      <c r="R50" s="223"/>
      <c r="S50" s="223"/>
      <c r="T50" s="224">
        <v>0.52900000000000003</v>
      </c>
      <c r="U50" s="223">
        <f>ROUND(E50*T50,2)</f>
        <v>3.7</v>
      </c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115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14">
        <v>38</v>
      </c>
      <c r="B51" s="220" t="s">
        <v>193</v>
      </c>
      <c r="C51" s="247" t="s">
        <v>194</v>
      </c>
      <c r="D51" s="222" t="s">
        <v>125</v>
      </c>
      <c r="E51" s="228">
        <v>12</v>
      </c>
      <c r="F51" s="230">
        <v>804</v>
      </c>
      <c r="G51" s="230">
        <v>9648</v>
      </c>
      <c r="H51" s="230">
        <v>347.15</v>
      </c>
      <c r="I51" s="230">
        <f>ROUND(E51*H51,2)</f>
        <v>4165.8</v>
      </c>
      <c r="J51" s="230">
        <v>456.85</v>
      </c>
      <c r="K51" s="230">
        <f>ROUND(E51*J51,2)</f>
        <v>5482.2</v>
      </c>
      <c r="L51" s="230">
        <v>0</v>
      </c>
      <c r="M51" s="230">
        <f>G51*(1+L51/100)</f>
        <v>9648</v>
      </c>
      <c r="N51" s="223">
        <v>1.31E-3</v>
      </c>
      <c r="O51" s="223">
        <f>ROUND(E51*N51,5)</f>
        <v>1.5720000000000001E-2</v>
      </c>
      <c r="P51" s="223">
        <v>0</v>
      </c>
      <c r="Q51" s="223">
        <f>ROUND(E51*P51,5)</f>
        <v>0</v>
      </c>
      <c r="R51" s="223"/>
      <c r="S51" s="223"/>
      <c r="T51" s="224">
        <v>0.79700000000000004</v>
      </c>
      <c r="U51" s="223">
        <f>ROUND(E51*T51,2)</f>
        <v>9.56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115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14">
        <v>39</v>
      </c>
      <c r="B52" s="220" t="s">
        <v>195</v>
      </c>
      <c r="C52" s="247" t="s">
        <v>196</v>
      </c>
      <c r="D52" s="222" t="s">
        <v>130</v>
      </c>
      <c r="E52" s="228">
        <v>10</v>
      </c>
      <c r="F52" s="230">
        <v>90.2</v>
      </c>
      <c r="G52" s="230">
        <v>902</v>
      </c>
      <c r="H52" s="230">
        <v>0</v>
      </c>
      <c r="I52" s="230">
        <f>ROUND(E52*H52,2)</f>
        <v>0</v>
      </c>
      <c r="J52" s="230">
        <v>90.2</v>
      </c>
      <c r="K52" s="230">
        <f>ROUND(E52*J52,2)</f>
        <v>902</v>
      </c>
      <c r="L52" s="230">
        <v>0</v>
      </c>
      <c r="M52" s="230">
        <f>G52*(1+L52/100)</f>
        <v>902</v>
      </c>
      <c r="N52" s="223">
        <v>0</v>
      </c>
      <c r="O52" s="223">
        <f>ROUND(E52*N52,5)</f>
        <v>0</v>
      </c>
      <c r="P52" s="223">
        <v>0</v>
      </c>
      <c r="Q52" s="223">
        <f>ROUND(E52*P52,5)</f>
        <v>0</v>
      </c>
      <c r="R52" s="223"/>
      <c r="S52" s="223"/>
      <c r="T52" s="224">
        <v>0.157</v>
      </c>
      <c r="U52" s="223">
        <f>ROUND(E52*T52,2)</f>
        <v>1.57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115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14">
        <v>40</v>
      </c>
      <c r="B53" s="220" t="s">
        <v>197</v>
      </c>
      <c r="C53" s="247" t="s">
        <v>198</v>
      </c>
      <c r="D53" s="222" t="s">
        <v>130</v>
      </c>
      <c r="E53" s="228">
        <v>6</v>
      </c>
      <c r="F53" s="230">
        <v>99.9</v>
      </c>
      <c r="G53" s="230">
        <v>599.4</v>
      </c>
      <c r="H53" s="230">
        <v>0</v>
      </c>
      <c r="I53" s="230">
        <f>ROUND(E53*H53,2)</f>
        <v>0</v>
      </c>
      <c r="J53" s="230">
        <v>99.9</v>
      </c>
      <c r="K53" s="230">
        <f>ROUND(E53*J53,2)</f>
        <v>599.4</v>
      </c>
      <c r="L53" s="230">
        <v>0</v>
      </c>
      <c r="M53" s="230">
        <f>G53*(1+L53/100)</f>
        <v>599.4</v>
      </c>
      <c r="N53" s="223">
        <v>0</v>
      </c>
      <c r="O53" s="223">
        <f>ROUND(E53*N53,5)</f>
        <v>0</v>
      </c>
      <c r="P53" s="223">
        <v>0</v>
      </c>
      <c r="Q53" s="223">
        <f>ROUND(E53*P53,5)</f>
        <v>0</v>
      </c>
      <c r="R53" s="223"/>
      <c r="S53" s="223"/>
      <c r="T53" s="224">
        <v>0.17399999999999999</v>
      </c>
      <c r="U53" s="223">
        <f>ROUND(E53*T53,2)</f>
        <v>1.04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115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14">
        <v>41</v>
      </c>
      <c r="B54" s="220" t="s">
        <v>199</v>
      </c>
      <c r="C54" s="247" t="s">
        <v>200</v>
      </c>
      <c r="D54" s="222" t="s">
        <v>130</v>
      </c>
      <c r="E54" s="228">
        <v>6</v>
      </c>
      <c r="F54" s="230">
        <v>149</v>
      </c>
      <c r="G54" s="230">
        <v>894</v>
      </c>
      <c r="H54" s="230">
        <v>0</v>
      </c>
      <c r="I54" s="230">
        <f>ROUND(E54*H54,2)</f>
        <v>0</v>
      </c>
      <c r="J54" s="230">
        <v>149</v>
      </c>
      <c r="K54" s="230">
        <f>ROUND(E54*J54,2)</f>
        <v>894</v>
      </c>
      <c r="L54" s="230">
        <v>0</v>
      </c>
      <c r="M54" s="230">
        <f>G54*(1+L54/100)</f>
        <v>894</v>
      </c>
      <c r="N54" s="223">
        <v>0</v>
      </c>
      <c r="O54" s="223">
        <f>ROUND(E54*N54,5)</f>
        <v>0</v>
      </c>
      <c r="P54" s="223">
        <v>0</v>
      </c>
      <c r="Q54" s="223">
        <f>ROUND(E54*P54,5)</f>
        <v>0</v>
      </c>
      <c r="R54" s="223"/>
      <c r="S54" s="223"/>
      <c r="T54" s="224">
        <v>0.25900000000000001</v>
      </c>
      <c r="U54" s="223">
        <f>ROUND(E54*T54,2)</f>
        <v>1.55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115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14">
        <v>42</v>
      </c>
      <c r="B55" s="220" t="s">
        <v>201</v>
      </c>
      <c r="C55" s="247" t="s">
        <v>202</v>
      </c>
      <c r="D55" s="222" t="s">
        <v>125</v>
      </c>
      <c r="E55" s="228">
        <v>10</v>
      </c>
      <c r="F55" s="230">
        <v>780</v>
      </c>
      <c r="G55" s="230">
        <v>7800</v>
      </c>
      <c r="H55" s="230">
        <v>323.14999999999998</v>
      </c>
      <c r="I55" s="230">
        <f>ROUND(E55*H55,2)</f>
        <v>3231.5</v>
      </c>
      <c r="J55" s="230">
        <v>456.85</v>
      </c>
      <c r="K55" s="230">
        <f>ROUND(E55*J55,2)</f>
        <v>4568.5</v>
      </c>
      <c r="L55" s="230">
        <v>0</v>
      </c>
      <c r="M55" s="230">
        <f>G55*(1+L55/100)</f>
        <v>7800</v>
      </c>
      <c r="N55" s="223">
        <v>1.7099999999999999E-3</v>
      </c>
      <c r="O55" s="223">
        <f>ROUND(E55*N55,5)</f>
        <v>1.7100000000000001E-2</v>
      </c>
      <c r="P55" s="223">
        <v>0</v>
      </c>
      <c r="Q55" s="223">
        <f>ROUND(E55*P55,5)</f>
        <v>0</v>
      </c>
      <c r="R55" s="223"/>
      <c r="S55" s="223"/>
      <c r="T55" s="224">
        <v>0.79700000000000004</v>
      </c>
      <c r="U55" s="223">
        <f>ROUND(E55*T55,2)</f>
        <v>7.97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115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22.5" outlineLevel="1" x14ac:dyDescent="0.2">
      <c r="A56" s="214">
        <v>43</v>
      </c>
      <c r="B56" s="220" t="s">
        <v>203</v>
      </c>
      <c r="C56" s="247" t="s">
        <v>204</v>
      </c>
      <c r="D56" s="222" t="s">
        <v>125</v>
      </c>
      <c r="E56" s="228">
        <v>23</v>
      </c>
      <c r="F56" s="230">
        <v>811</v>
      </c>
      <c r="G56" s="230">
        <v>18653</v>
      </c>
      <c r="H56" s="230">
        <v>351.8</v>
      </c>
      <c r="I56" s="230">
        <f>ROUND(E56*H56,2)</f>
        <v>8091.4</v>
      </c>
      <c r="J56" s="230">
        <v>459.2</v>
      </c>
      <c r="K56" s="230">
        <f>ROUND(E56*J56,2)</f>
        <v>10561.6</v>
      </c>
      <c r="L56" s="230">
        <v>0</v>
      </c>
      <c r="M56" s="230">
        <f>G56*(1+L56/100)</f>
        <v>18653</v>
      </c>
      <c r="N56" s="223">
        <v>2.0999999999999999E-3</v>
      </c>
      <c r="O56" s="223">
        <f>ROUND(E56*N56,5)</f>
        <v>4.8300000000000003E-2</v>
      </c>
      <c r="P56" s="223">
        <v>0</v>
      </c>
      <c r="Q56" s="223">
        <f>ROUND(E56*P56,5)</f>
        <v>0</v>
      </c>
      <c r="R56" s="223"/>
      <c r="S56" s="223"/>
      <c r="T56" s="224">
        <v>0.8</v>
      </c>
      <c r="U56" s="223">
        <f>ROUND(E56*T56,2)</f>
        <v>18.399999999999999</v>
      </c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115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ht="22.5" outlineLevel="1" x14ac:dyDescent="0.2">
      <c r="A57" s="214">
        <v>44</v>
      </c>
      <c r="B57" s="220" t="s">
        <v>205</v>
      </c>
      <c r="C57" s="247" t="s">
        <v>206</v>
      </c>
      <c r="D57" s="222" t="s">
        <v>125</v>
      </c>
      <c r="E57" s="228">
        <v>20</v>
      </c>
      <c r="F57" s="230">
        <v>943</v>
      </c>
      <c r="G57" s="230">
        <v>18860</v>
      </c>
      <c r="H57" s="230">
        <v>483.8</v>
      </c>
      <c r="I57" s="230">
        <f>ROUND(E57*H57,2)</f>
        <v>9676</v>
      </c>
      <c r="J57" s="230">
        <v>459.2</v>
      </c>
      <c r="K57" s="230">
        <f>ROUND(E57*J57,2)</f>
        <v>9184</v>
      </c>
      <c r="L57" s="230">
        <v>0</v>
      </c>
      <c r="M57" s="230">
        <f>G57*(1+L57/100)</f>
        <v>18860</v>
      </c>
      <c r="N57" s="223">
        <v>2.5200000000000001E-3</v>
      </c>
      <c r="O57" s="223">
        <f>ROUND(E57*N57,5)</f>
        <v>5.04E-2</v>
      </c>
      <c r="P57" s="223">
        <v>0</v>
      </c>
      <c r="Q57" s="223">
        <f>ROUND(E57*P57,5)</f>
        <v>0</v>
      </c>
      <c r="R57" s="223"/>
      <c r="S57" s="223"/>
      <c r="T57" s="224">
        <v>0.8</v>
      </c>
      <c r="U57" s="223">
        <f>ROUND(E57*T57,2)</f>
        <v>16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115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ht="22.5" outlineLevel="1" x14ac:dyDescent="0.2">
      <c r="A58" s="214">
        <v>45</v>
      </c>
      <c r="B58" s="220" t="s">
        <v>207</v>
      </c>
      <c r="C58" s="247" t="s">
        <v>208</v>
      </c>
      <c r="D58" s="222" t="s">
        <v>125</v>
      </c>
      <c r="E58" s="228">
        <v>9</v>
      </c>
      <c r="F58" s="230">
        <v>937</v>
      </c>
      <c r="G58" s="230">
        <v>8433</v>
      </c>
      <c r="H58" s="230">
        <v>621.29999999999995</v>
      </c>
      <c r="I58" s="230">
        <f>ROUND(E58*H58,2)</f>
        <v>5591.7</v>
      </c>
      <c r="J58" s="230">
        <v>315.70000000000005</v>
      </c>
      <c r="K58" s="230">
        <f>ROUND(E58*J58,2)</f>
        <v>2841.3</v>
      </c>
      <c r="L58" s="230">
        <v>0</v>
      </c>
      <c r="M58" s="230">
        <f>G58*(1+L58/100)</f>
        <v>8433</v>
      </c>
      <c r="N58" s="223">
        <v>3.5699999999999998E-3</v>
      </c>
      <c r="O58" s="223">
        <f>ROUND(E58*N58,5)</f>
        <v>3.2129999999999999E-2</v>
      </c>
      <c r="P58" s="223">
        <v>0</v>
      </c>
      <c r="Q58" s="223">
        <f>ROUND(E58*P58,5)</f>
        <v>0</v>
      </c>
      <c r="R58" s="223"/>
      <c r="S58" s="223"/>
      <c r="T58" s="224">
        <v>0.55000000000000004</v>
      </c>
      <c r="U58" s="223">
        <f>ROUND(E58*T58,2)</f>
        <v>4.95</v>
      </c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115</v>
      </c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ht="22.5" outlineLevel="1" x14ac:dyDescent="0.2">
      <c r="A59" s="214">
        <v>46</v>
      </c>
      <c r="B59" s="220" t="s">
        <v>205</v>
      </c>
      <c r="C59" s="247" t="s">
        <v>209</v>
      </c>
      <c r="D59" s="222" t="s">
        <v>125</v>
      </c>
      <c r="E59" s="228">
        <v>3</v>
      </c>
      <c r="F59" s="230">
        <v>943</v>
      </c>
      <c r="G59" s="230">
        <v>2829</v>
      </c>
      <c r="H59" s="230">
        <v>483.8</v>
      </c>
      <c r="I59" s="230">
        <f>ROUND(E59*H59,2)</f>
        <v>1451.4</v>
      </c>
      <c r="J59" s="230">
        <v>459.2</v>
      </c>
      <c r="K59" s="230">
        <f>ROUND(E59*J59,2)</f>
        <v>1377.6</v>
      </c>
      <c r="L59" s="230">
        <v>0</v>
      </c>
      <c r="M59" s="230">
        <f>G59*(1+L59/100)</f>
        <v>2829</v>
      </c>
      <c r="N59" s="223">
        <v>2.5200000000000001E-3</v>
      </c>
      <c r="O59" s="223">
        <f>ROUND(E59*N59,5)</f>
        <v>7.5599999999999999E-3</v>
      </c>
      <c r="P59" s="223">
        <v>0</v>
      </c>
      <c r="Q59" s="223">
        <f>ROUND(E59*P59,5)</f>
        <v>0</v>
      </c>
      <c r="R59" s="223"/>
      <c r="S59" s="223"/>
      <c r="T59" s="224">
        <v>0.8</v>
      </c>
      <c r="U59" s="223">
        <f>ROUND(E59*T59,2)</f>
        <v>2.4</v>
      </c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115</v>
      </c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ht="22.5" outlineLevel="1" x14ac:dyDescent="0.2">
      <c r="A60" s="214">
        <v>47</v>
      </c>
      <c r="B60" s="220" t="s">
        <v>207</v>
      </c>
      <c r="C60" s="247" t="s">
        <v>210</v>
      </c>
      <c r="D60" s="222" t="s">
        <v>125</v>
      </c>
      <c r="E60" s="228">
        <v>25</v>
      </c>
      <c r="F60" s="230">
        <v>937</v>
      </c>
      <c r="G60" s="230">
        <v>23425</v>
      </c>
      <c r="H60" s="230">
        <v>621.29999999999995</v>
      </c>
      <c r="I60" s="230">
        <f>ROUND(E60*H60,2)</f>
        <v>15532.5</v>
      </c>
      <c r="J60" s="230">
        <v>315.70000000000005</v>
      </c>
      <c r="K60" s="230">
        <f>ROUND(E60*J60,2)</f>
        <v>7892.5</v>
      </c>
      <c r="L60" s="230">
        <v>0</v>
      </c>
      <c r="M60" s="230">
        <f>G60*(1+L60/100)</f>
        <v>23425</v>
      </c>
      <c r="N60" s="223">
        <v>3.5699999999999998E-3</v>
      </c>
      <c r="O60" s="223">
        <f>ROUND(E60*N60,5)</f>
        <v>8.9249999999999996E-2</v>
      </c>
      <c r="P60" s="223">
        <v>0</v>
      </c>
      <c r="Q60" s="223">
        <f>ROUND(E60*P60,5)</f>
        <v>0</v>
      </c>
      <c r="R60" s="223"/>
      <c r="S60" s="223"/>
      <c r="T60" s="224">
        <v>0.55000000000000004</v>
      </c>
      <c r="U60" s="223">
        <f>ROUND(E60*T60,2)</f>
        <v>13.75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115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14">
        <v>48</v>
      </c>
      <c r="B61" s="220" t="s">
        <v>211</v>
      </c>
      <c r="C61" s="247" t="s">
        <v>212</v>
      </c>
      <c r="D61" s="222" t="s">
        <v>130</v>
      </c>
      <c r="E61" s="228">
        <v>2</v>
      </c>
      <c r="F61" s="230">
        <v>3705</v>
      </c>
      <c r="G61" s="230">
        <v>7410</v>
      </c>
      <c r="H61" s="230">
        <v>3418</v>
      </c>
      <c r="I61" s="230">
        <f>ROUND(E61*H61,2)</f>
        <v>6836</v>
      </c>
      <c r="J61" s="230">
        <v>287</v>
      </c>
      <c r="K61" s="230">
        <f>ROUND(E61*J61,2)</f>
        <v>574</v>
      </c>
      <c r="L61" s="230">
        <v>0</v>
      </c>
      <c r="M61" s="230">
        <f>G61*(1+L61/100)</f>
        <v>7410</v>
      </c>
      <c r="N61" s="223">
        <v>7.6630000000000004E-2</v>
      </c>
      <c r="O61" s="223">
        <f>ROUND(E61*N61,5)</f>
        <v>0.15326000000000001</v>
      </c>
      <c r="P61" s="223">
        <v>0</v>
      </c>
      <c r="Q61" s="223">
        <f>ROUND(E61*P61,5)</f>
        <v>0</v>
      </c>
      <c r="R61" s="223"/>
      <c r="S61" s="223"/>
      <c r="T61" s="224">
        <v>0.5</v>
      </c>
      <c r="U61" s="223">
        <f>ROUND(E61*T61,2)</f>
        <v>1</v>
      </c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115</v>
      </c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14">
        <v>49</v>
      </c>
      <c r="B62" s="220" t="s">
        <v>213</v>
      </c>
      <c r="C62" s="247" t="s">
        <v>214</v>
      </c>
      <c r="D62" s="222" t="s">
        <v>130</v>
      </c>
      <c r="E62" s="228">
        <v>11</v>
      </c>
      <c r="F62" s="230">
        <v>3834</v>
      </c>
      <c r="G62" s="230">
        <v>42174</v>
      </c>
      <c r="H62" s="230">
        <v>0</v>
      </c>
      <c r="I62" s="230">
        <f>ROUND(E62*H62,2)</f>
        <v>0</v>
      </c>
      <c r="J62" s="230">
        <v>3834</v>
      </c>
      <c r="K62" s="230">
        <f>ROUND(E62*J62,2)</f>
        <v>42174</v>
      </c>
      <c r="L62" s="230">
        <v>0</v>
      </c>
      <c r="M62" s="230">
        <f>G62*(1+L62/100)</f>
        <v>42174</v>
      </c>
      <c r="N62" s="223">
        <v>1E-3</v>
      </c>
      <c r="O62" s="223">
        <f>ROUND(E62*N62,5)</f>
        <v>1.0999999999999999E-2</v>
      </c>
      <c r="P62" s="223">
        <v>0</v>
      </c>
      <c r="Q62" s="223">
        <f>ROUND(E62*P62,5)</f>
        <v>0</v>
      </c>
      <c r="R62" s="223"/>
      <c r="S62" s="223"/>
      <c r="T62" s="224">
        <v>0</v>
      </c>
      <c r="U62" s="223">
        <f>ROUND(E62*T62,2)</f>
        <v>0</v>
      </c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115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14">
        <v>50</v>
      </c>
      <c r="B63" s="220" t="s">
        <v>215</v>
      </c>
      <c r="C63" s="247" t="s">
        <v>216</v>
      </c>
      <c r="D63" s="222" t="s">
        <v>130</v>
      </c>
      <c r="E63" s="228">
        <v>11</v>
      </c>
      <c r="F63" s="230">
        <v>850</v>
      </c>
      <c r="G63" s="230">
        <v>9350</v>
      </c>
      <c r="H63" s="230">
        <v>0</v>
      </c>
      <c r="I63" s="230">
        <f>ROUND(E63*H63,2)</f>
        <v>0</v>
      </c>
      <c r="J63" s="230">
        <v>850</v>
      </c>
      <c r="K63" s="230">
        <f>ROUND(E63*J63,2)</f>
        <v>9350</v>
      </c>
      <c r="L63" s="230">
        <v>0</v>
      </c>
      <c r="M63" s="230">
        <f>G63*(1+L63/100)</f>
        <v>9350</v>
      </c>
      <c r="N63" s="223">
        <v>0</v>
      </c>
      <c r="O63" s="223">
        <f>ROUND(E63*N63,5)</f>
        <v>0</v>
      </c>
      <c r="P63" s="223">
        <v>0</v>
      </c>
      <c r="Q63" s="223">
        <f>ROUND(E63*P63,5)</f>
        <v>0</v>
      </c>
      <c r="R63" s="223"/>
      <c r="S63" s="223"/>
      <c r="T63" s="224">
        <v>0</v>
      </c>
      <c r="U63" s="223">
        <f>ROUND(E63*T63,2)</f>
        <v>0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115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14">
        <v>51</v>
      </c>
      <c r="B64" s="220" t="s">
        <v>217</v>
      </c>
      <c r="C64" s="247" t="s">
        <v>218</v>
      </c>
      <c r="D64" s="222" t="s">
        <v>121</v>
      </c>
      <c r="E64" s="228">
        <v>0.44700000000000001</v>
      </c>
      <c r="F64" s="230">
        <v>838</v>
      </c>
      <c r="G64" s="230">
        <v>374.59</v>
      </c>
      <c r="H64" s="230">
        <v>0</v>
      </c>
      <c r="I64" s="230">
        <f>ROUND(E64*H64,2)</f>
        <v>0</v>
      </c>
      <c r="J64" s="230">
        <v>838</v>
      </c>
      <c r="K64" s="230">
        <f>ROUND(E64*J64,2)</f>
        <v>374.59</v>
      </c>
      <c r="L64" s="230">
        <v>0</v>
      </c>
      <c r="M64" s="230">
        <f>G64*(1+L64/100)</f>
        <v>374.59</v>
      </c>
      <c r="N64" s="223">
        <v>0</v>
      </c>
      <c r="O64" s="223">
        <f>ROUND(E64*N64,5)</f>
        <v>0</v>
      </c>
      <c r="P64" s="223">
        <v>0</v>
      </c>
      <c r="Q64" s="223">
        <f>ROUND(E64*P64,5)</f>
        <v>0</v>
      </c>
      <c r="R64" s="223"/>
      <c r="S64" s="223"/>
      <c r="T64" s="224">
        <v>1.47</v>
      </c>
      <c r="U64" s="223">
        <f>ROUND(E64*T64,2)</f>
        <v>0.66</v>
      </c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115</v>
      </c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x14ac:dyDescent="0.2">
      <c r="A65" s="215" t="s">
        <v>110</v>
      </c>
      <c r="B65" s="221" t="s">
        <v>75</v>
      </c>
      <c r="C65" s="248" t="s">
        <v>76</v>
      </c>
      <c r="D65" s="225"/>
      <c r="E65" s="229"/>
      <c r="F65" s="231"/>
      <c r="G65" s="231">
        <f>SUMIF(AE66:AE87,"&lt;&gt;NOR",G66:G87)</f>
        <v>108864</v>
      </c>
      <c r="H65" s="231"/>
      <c r="I65" s="231">
        <f>SUM(I66:I87)</f>
        <v>48364.639999999992</v>
      </c>
      <c r="J65" s="231"/>
      <c r="K65" s="231">
        <f>SUM(K66:K87)</f>
        <v>60499.360000000008</v>
      </c>
      <c r="L65" s="231"/>
      <c r="M65" s="231">
        <f>SUM(M66:M87)</f>
        <v>108864</v>
      </c>
      <c r="N65" s="226"/>
      <c r="O65" s="226">
        <f>SUM(O66:O87)</f>
        <v>0.12329999999999998</v>
      </c>
      <c r="P65" s="226"/>
      <c r="Q65" s="226">
        <f>SUM(Q66:Q87)</f>
        <v>5.0000000000000001E-4</v>
      </c>
      <c r="R65" s="226"/>
      <c r="S65" s="226"/>
      <c r="T65" s="227"/>
      <c r="U65" s="226">
        <f>SUM(U66:U87)</f>
        <v>87</v>
      </c>
      <c r="AE65" t="s">
        <v>111</v>
      </c>
    </row>
    <row r="66" spans="1:60" ht="22.5" outlineLevel="1" x14ac:dyDescent="0.2">
      <c r="A66" s="214">
        <v>52</v>
      </c>
      <c r="B66" s="220" t="s">
        <v>219</v>
      </c>
      <c r="C66" s="247" t="s">
        <v>220</v>
      </c>
      <c r="D66" s="222" t="s">
        <v>125</v>
      </c>
      <c r="E66" s="228">
        <v>22</v>
      </c>
      <c r="F66" s="230">
        <v>926</v>
      </c>
      <c r="G66" s="230">
        <v>20372</v>
      </c>
      <c r="H66" s="230">
        <v>564.6</v>
      </c>
      <c r="I66" s="230">
        <f>ROUND(E66*H66,2)</f>
        <v>12421.2</v>
      </c>
      <c r="J66" s="230">
        <v>361.4</v>
      </c>
      <c r="K66" s="230">
        <f>ROUND(E66*J66,2)</f>
        <v>7950.8</v>
      </c>
      <c r="L66" s="230">
        <v>0</v>
      </c>
      <c r="M66" s="230">
        <f>G66*(1+L66/100)</f>
        <v>20372</v>
      </c>
      <c r="N66" s="223">
        <v>1.0300000000000001E-3</v>
      </c>
      <c r="O66" s="223">
        <f>ROUND(E66*N66,5)</f>
        <v>2.266E-2</v>
      </c>
      <c r="P66" s="223">
        <v>0</v>
      </c>
      <c r="Q66" s="223">
        <f>ROUND(E66*P66,5)</f>
        <v>0</v>
      </c>
      <c r="R66" s="223"/>
      <c r="S66" s="223"/>
      <c r="T66" s="224">
        <v>0.38469999999999999</v>
      </c>
      <c r="U66" s="223">
        <f>ROUND(E66*T66,2)</f>
        <v>8.4600000000000009</v>
      </c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115</v>
      </c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ht="22.5" outlineLevel="1" x14ac:dyDescent="0.2">
      <c r="A67" s="214">
        <v>53</v>
      </c>
      <c r="B67" s="220" t="s">
        <v>221</v>
      </c>
      <c r="C67" s="247" t="s">
        <v>222</v>
      </c>
      <c r="D67" s="222" t="s">
        <v>125</v>
      </c>
      <c r="E67" s="228">
        <v>23</v>
      </c>
      <c r="F67" s="230">
        <v>458.5</v>
      </c>
      <c r="G67" s="230">
        <v>10545.5</v>
      </c>
      <c r="H67" s="230">
        <v>253.41</v>
      </c>
      <c r="I67" s="230">
        <f>ROUND(E67*H67,2)</f>
        <v>5828.43</v>
      </c>
      <c r="J67" s="230">
        <v>205.09</v>
      </c>
      <c r="K67" s="230">
        <f>ROUND(E67*J67,2)</f>
        <v>4717.07</v>
      </c>
      <c r="L67" s="230">
        <v>0</v>
      </c>
      <c r="M67" s="230">
        <f>G67*(1+L67/100)</f>
        <v>10545.5</v>
      </c>
      <c r="N67" s="223">
        <v>7.6000000000000004E-4</v>
      </c>
      <c r="O67" s="223">
        <f>ROUND(E67*N67,5)</f>
        <v>1.7479999999999999E-2</v>
      </c>
      <c r="P67" s="223">
        <v>0</v>
      </c>
      <c r="Q67" s="223">
        <f>ROUND(E67*P67,5)</f>
        <v>0</v>
      </c>
      <c r="R67" s="223"/>
      <c r="S67" s="223"/>
      <c r="T67" s="224">
        <v>0.33279999999999998</v>
      </c>
      <c r="U67" s="223">
        <f>ROUND(E67*T67,2)</f>
        <v>7.65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115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ht="22.5" outlineLevel="1" x14ac:dyDescent="0.2">
      <c r="A68" s="214">
        <v>54</v>
      </c>
      <c r="B68" s="220" t="s">
        <v>223</v>
      </c>
      <c r="C68" s="247" t="s">
        <v>224</v>
      </c>
      <c r="D68" s="222" t="s">
        <v>125</v>
      </c>
      <c r="E68" s="228">
        <v>28</v>
      </c>
      <c r="F68" s="230">
        <v>352</v>
      </c>
      <c r="G68" s="230">
        <v>9856</v>
      </c>
      <c r="H68" s="230">
        <v>168.17</v>
      </c>
      <c r="I68" s="230">
        <f>ROUND(E68*H68,2)</f>
        <v>4708.76</v>
      </c>
      <c r="J68" s="230">
        <v>183.83</v>
      </c>
      <c r="K68" s="230">
        <f>ROUND(E68*J68,2)</f>
        <v>5147.24</v>
      </c>
      <c r="L68" s="230">
        <v>0</v>
      </c>
      <c r="M68" s="230">
        <f>G68*(1+L68/100)</f>
        <v>9856</v>
      </c>
      <c r="N68" s="223">
        <v>5.9000000000000003E-4</v>
      </c>
      <c r="O68" s="223">
        <f>ROUND(E68*N68,5)</f>
        <v>1.652E-2</v>
      </c>
      <c r="P68" s="223">
        <v>0</v>
      </c>
      <c r="Q68" s="223">
        <f>ROUND(E68*P68,5)</f>
        <v>0</v>
      </c>
      <c r="R68" s="223"/>
      <c r="S68" s="223"/>
      <c r="T68" s="224">
        <v>0.29730000000000001</v>
      </c>
      <c r="U68" s="223">
        <f>ROUND(E68*T68,2)</f>
        <v>8.32</v>
      </c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115</v>
      </c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2.5" outlineLevel="1" x14ac:dyDescent="0.2">
      <c r="A69" s="214">
        <v>55</v>
      </c>
      <c r="B69" s="220" t="s">
        <v>221</v>
      </c>
      <c r="C69" s="247" t="s">
        <v>225</v>
      </c>
      <c r="D69" s="222" t="s">
        <v>125</v>
      </c>
      <c r="E69" s="228">
        <v>36</v>
      </c>
      <c r="F69" s="230">
        <v>458.5</v>
      </c>
      <c r="G69" s="230">
        <v>16506</v>
      </c>
      <c r="H69" s="230">
        <v>253.41</v>
      </c>
      <c r="I69" s="230">
        <f>ROUND(E69*H69,2)</f>
        <v>9122.76</v>
      </c>
      <c r="J69" s="230">
        <v>205.09</v>
      </c>
      <c r="K69" s="230">
        <f>ROUND(E69*J69,2)</f>
        <v>7383.24</v>
      </c>
      <c r="L69" s="230">
        <v>0</v>
      </c>
      <c r="M69" s="230">
        <f>G69*(1+L69/100)</f>
        <v>16506</v>
      </c>
      <c r="N69" s="223">
        <v>7.6000000000000004E-4</v>
      </c>
      <c r="O69" s="223">
        <f>ROUND(E69*N69,5)</f>
        <v>2.7359999999999999E-2</v>
      </c>
      <c r="P69" s="223">
        <v>0</v>
      </c>
      <c r="Q69" s="223">
        <f>ROUND(E69*P69,5)</f>
        <v>0</v>
      </c>
      <c r="R69" s="223"/>
      <c r="S69" s="223"/>
      <c r="T69" s="224">
        <v>0.33279999999999998</v>
      </c>
      <c r="U69" s="223">
        <f>ROUND(E69*T69,2)</f>
        <v>11.98</v>
      </c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115</v>
      </c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ht="22.5" outlineLevel="1" x14ac:dyDescent="0.2">
      <c r="A70" s="214">
        <v>56</v>
      </c>
      <c r="B70" s="220" t="s">
        <v>223</v>
      </c>
      <c r="C70" s="247" t="s">
        <v>226</v>
      </c>
      <c r="D70" s="222" t="s">
        <v>125</v>
      </c>
      <c r="E70" s="228">
        <v>22</v>
      </c>
      <c r="F70" s="230">
        <v>352</v>
      </c>
      <c r="G70" s="230">
        <v>7744</v>
      </c>
      <c r="H70" s="230">
        <v>168.17</v>
      </c>
      <c r="I70" s="230">
        <f>ROUND(E70*H70,2)</f>
        <v>3699.74</v>
      </c>
      <c r="J70" s="230">
        <v>183.83</v>
      </c>
      <c r="K70" s="230">
        <f>ROUND(E70*J70,2)</f>
        <v>4044.26</v>
      </c>
      <c r="L70" s="230">
        <v>0</v>
      </c>
      <c r="M70" s="230">
        <f>G70*(1+L70/100)</f>
        <v>7744</v>
      </c>
      <c r="N70" s="223">
        <v>5.9000000000000003E-4</v>
      </c>
      <c r="O70" s="223">
        <f>ROUND(E70*N70,5)</f>
        <v>1.298E-2</v>
      </c>
      <c r="P70" s="223">
        <v>0</v>
      </c>
      <c r="Q70" s="223">
        <f>ROUND(E70*P70,5)</f>
        <v>0</v>
      </c>
      <c r="R70" s="223"/>
      <c r="S70" s="223"/>
      <c r="T70" s="224">
        <v>0.29730000000000001</v>
      </c>
      <c r="U70" s="223">
        <f>ROUND(E70*T70,2)</f>
        <v>6.54</v>
      </c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115</v>
      </c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ht="22.5" outlineLevel="1" x14ac:dyDescent="0.2">
      <c r="A71" s="214">
        <v>57</v>
      </c>
      <c r="B71" s="220" t="s">
        <v>227</v>
      </c>
      <c r="C71" s="247" t="s">
        <v>228</v>
      </c>
      <c r="D71" s="222" t="s">
        <v>125</v>
      </c>
      <c r="E71" s="228">
        <v>22</v>
      </c>
      <c r="F71" s="230">
        <v>114.5</v>
      </c>
      <c r="G71" s="230">
        <v>2519</v>
      </c>
      <c r="H71" s="230">
        <v>31.4</v>
      </c>
      <c r="I71" s="230">
        <f>ROUND(E71*H71,2)</f>
        <v>690.8</v>
      </c>
      <c r="J71" s="230">
        <v>83.1</v>
      </c>
      <c r="K71" s="230">
        <f>ROUND(E71*J71,2)</f>
        <v>1828.2</v>
      </c>
      <c r="L71" s="230">
        <v>0</v>
      </c>
      <c r="M71" s="230">
        <f>G71*(1+L71/100)</f>
        <v>2519</v>
      </c>
      <c r="N71" s="223">
        <v>9.0000000000000006E-5</v>
      </c>
      <c r="O71" s="223">
        <f>ROUND(E71*N71,5)</f>
        <v>1.98E-3</v>
      </c>
      <c r="P71" s="223">
        <v>0</v>
      </c>
      <c r="Q71" s="223">
        <f>ROUND(E71*P71,5)</f>
        <v>0</v>
      </c>
      <c r="R71" s="223"/>
      <c r="S71" s="223"/>
      <c r="T71" s="224">
        <v>0.157</v>
      </c>
      <c r="U71" s="223">
        <f>ROUND(E71*T71,2)</f>
        <v>3.45</v>
      </c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115</v>
      </c>
      <c r="AF71" s="213"/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ht="22.5" outlineLevel="1" x14ac:dyDescent="0.2">
      <c r="A72" s="214">
        <v>58</v>
      </c>
      <c r="B72" s="220" t="s">
        <v>229</v>
      </c>
      <c r="C72" s="247" t="s">
        <v>230</v>
      </c>
      <c r="D72" s="222" t="s">
        <v>125</v>
      </c>
      <c r="E72" s="228">
        <v>23</v>
      </c>
      <c r="F72" s="230">
        <v>101.5</v>
      </c>
      <c r="G72" s="230">
        <v>2334.5</v>
      </c>
      <c r="H72" s="230">
        <v>26.54</v>
      </c>
      <c r="I72" s="230">
        <f>ROUND(E72*H72,2)</f>
        <v>610.41999999999996</v>
      </c>
      <c r="J72" s="230">
        <v>74.960000000000008</v>
      </c>
      <c r="K72" s="230">
        <f>ROUND(E72*J72,2)</f>
        <v>1724.08</v>
      </c>
      <c r="L72" s="230">
        <v>0</v>
      </c>
      <c r="M72" s="230">
        <f>G72*(1+L72/100)</f>
        <v>2334.5</v>
      </c>
      <c r="N72" s="223">
        <v>5.0000000000000002E-5</v>
      </c>
      <c r="O72" s="223">
        <f>ROUND(E72*N72,5)</f>
        <v>1.15E-3</v>
      </c>
      <c r="P72" s="223">
        <v>0</v>
      </c>
      <c r="Q72" s="223">
        <f>ROUND(E72*P72,5)</f>
        <v>0</v>
      </c>
      <c r="R72" s="223"/>
      <c r="S72" s="223"/>
      <c r="T72" s="224">
        <v>0.14199999999999999</v>
      </c>
      <c r="U72" s="223">
        <f>ROUND(E72*T72,2)</f>
        <v>3.27</v>
      </c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115</v>
      </c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ht="22.5" outlineLevel="1" x14ac:dyDescent="0.2">
      <c r="A73" s="214">
        <v>59</v>
      </c>
      <c r="B73" s="220" t="s">
        <v>231</v>
      </c>
      <c r="C73" s="247" t="s">
        <v>232</v>
      </c>
      <c r="D73" s="222" t="s">
        <v>125</v>
      </c>
      <c r="E73" s="228">
        <v>28</v>
      </c>
      <c r="F73" s="230">
        <v>92.4</v>
      </c>
      <c r="G73" s="230">
        <v>2587.1999999999998</v>
      </c>
      <c r="H73" s="230">
        <v>24.26</v>
      </c>
      <c r="I73" s="230">
        <f>ROUND(E73*H73,2)</f>
        <v>679.28</v>
      </c>
      <c r="J73" s="230">
        <v>68.14</v>
      </c>
      <c r="K73" s="230">
        <f>ROUND(E73*J73,2)</f>
        <v>1907.92</v>
      </c>
      <c r="L73" s="230">
        <v>0</v>
      </c>
      <c r="M73" s="230">
        <f>G73*(1+L73/100)</f>
        <v>2587.1999999999998</v>
      </c>
      <c r="N73" s="223">
        <v>6.0000000000000002E-5</v>
      </c>
      <c r="O73" s="223">
        <f>ROUND(E73*N73,5)</f>
        <v>1.6800000000000001E-3</v>
      </c>
      <c r="P73" s="223">
        <v>0</v>
      </c>
      <c r="Q73" s="223">
        <f>ROUND(E73*P73,5)</f>
        <v>0</v>
      </c>
      <c r="R73" s="223"/>
      <c r="S73" s="223"/>
      <c r="T73" s="224">
        <v>0.129</v>
      </c>
      <c r="U73" s="223">
        <f>ROUND(E73*T73,2)</f>
        <v>3.61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115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ht="22.5" outlineLevel="1" x14ac:dyDescent="0.2">
      <c r="A74" s="214">
        <v>60</v>
      </c>
      <c r="B74" s="220" t="s">
        <v>233</v>
      </c>
      <c r="C74" s="247" t="s">
        <v>234</v>
      </c>
      <c r="D74" s="222" t="s">
        <v>125</v>
      </c>
      <c r="E74" s="228">
        <v>36</v>
      </c>
      <c r="F74" s="230">
        <v>138.5</v>
      </c>
      <c r="G74" s="230">
        <v>4986</v>
      </c>
      <c r="H74" s="230">
        <v>63.61</v>
      </c>
      <c r="I74" s="230">
        <f>ROUND(E74*H74,2)</f>
        <v>2289.96</v>
      </c>
      <c r="J74" s="230">
        <v>74.89</v>
      </c>
      <c r="K74" s="230">
        <f>ROUND(E74*J74,2)</f>
        <v>2696.04</v>
      </c>
      <c r="L74" s="230">
        <v>0</v>
      </c>
      <c r="M74" s="230">
        <f>G74*(1+L74/100)</f>
        <v>4986</v>
      </c>
      <c r="N74" s="223">
        <v>6.9999999999999994E-5</v>
      </c>
      <c r="O74" s="223">
        <f>ROUND(E74*N74,5)</f>
        <v>2.5200000000000001E-3</v>
      </c>
      <c r="P74" s="223">
        <v>0</v>
      </c>
      <c r="Q74" s="223">
        <f>ROUND(E74*P74,5)</f>
        <v>0</v>
      </c>
      <c r="R74" s="223"/>
      <c r="S74" s="223"/>
      <c r="T74" s="224">
        <v>0.14199999999999999</v>
      </c>
      <c r="U74" s="223">
        <f>ROUND(E74*T74,2)</f>
        <v>5.1100000000000003</v>
      </c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115</v>
      </c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ht="22.5" outlineLevel="1" x14ac:dyDescent="0.2">
      <c r="A75" s="214">
        <v>61</v>
      </c>
      <c r="B75" s="220" t="s">
        <v>235</v>
      </c>
      <c r="C75" s="247" t="s">
        <v>236</v>
      </c>
      <c r="D75" s="222" t="s">
        <v>125</v>
      </c>
      <c r="E75" s="228">
        <v>22</v>
      </c>
      <c r="F75" s="230">
        <v>124</v>
      </c>
      <c r="G75" s="230">
        <v>2728</v>
      </c>
      <c r="H75" s="230">
        <v>55.95</v>
      </c>
      <c r="I75" s="230">
        <f>ROUND(E75*H75,2)</f>
        <v>1230.9000000000001</v>
      </c>
      <c r="J75" s="230">
        <v>68.05</v>
      </c>
      <c r="K75" s="230">
        <f>ROUND(E75*J75,2)</f>
        <v>1497.1</v>
      </c>
      <c r="L75" s="230">
        <v>0</v>
      </c>
      <c r="M75" s="230">
        <f>G75*(1+L75/100)</f>
        <v>2728</v>
      </c>
      <c r="N75" s="223">
        <v>6.9999999999999994E-5</v>
      </c>
      <c r="O75" s="223">
        <f>ROUND(E75*N75,5)</f>
        <v>1.5399999999999999E-3</v>
      </c>
      <c r="P75" s="223">
        <v>0</v>
      </c>
      <c r="Q75" s="223">
        <f>ROUND(E75*P75,5)</f>
        <v>0</v>
      </c>
      <c r="R75" s="223"/>
      <c r="S75" s="223"/>
      <c r="T75" s="224">
        <v>0.129</v>
      </c>
      <c r="U75" s="223">
        <f>ROUND(E75*T75,2)</f>
        <v>2.84</v>
      </c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115</v>
      </c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14">
        <v>62</v>
      </c>
      <c r="B76" s="220" t="s">
        <v>237</v>
      </c>
      <c r="C76" s="247" t="s">
        <v>238</v>
      </c>
      <c r="D76" s="222" t="s">
        <v>239</v>
      </c>
      <c r="E76" s="228">
        <v>1</v>
      </c>
      <c r="F76" s="230">
        <v>4955</v>
      </c>
      <c r="G76" s="230">
        <v>4955</v>
      </c>
      <c r="H76" s="230">
        <v>3619.92</v>
      </c>
      <c r="I76" s="230">
        <f>ROUND(E76*H76,2)</f>
        <v>3619.92</v>
      </c>
      <c r="J76" s="230">
        <v>1335.08</v>
      </c>
      <c r="K76" s="230">
        <f>ROUND(E76*J76,2)</f>
        <v>1335.08</v>
      </c>
      <c r="L76" s="230">
        <v>0</v>
      </c>
      <c r="M76" s="230">
        <f>G76*(1+L76/100)</f>
        <v>4955</v>
      </c>
      <c r="N76" s="223">
        <v>1.371E-2</v>
      </c>
      <c r="O76" s="223">
        <f>ROUND(E76*N76,5)</f>
        <v>1.371E-2</v>
      </c>
      <c r="P76" s="223">
        <v>0</v>
      </c>
      <c r="Q76" s="223">
        <f>ROUND(E76*P76,5)</f>
        <v>0</v>
      </c>
      <c r="R76" s="223"/>
      <c r="S76" s="223"/>
      <c r="T76" s="224">
        <v>2.2280000000000002</v>
      </c>
      <c r="U76" s="223">
        <f>ROUND(E76*T76,2)</f>
        <v>2.23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115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14">
        <v>63</v>
      </c>
      <c r="B77" s="220" t="s">
        <v>240</v>
      </c>
      <c r="C77" s="247" t="s">
        <v>241</v>
      </c>
      <c r="D77" s="222" t="s">
        <v>130</v>
      </c>
      <c r="E77" s="228">
        <v>29</v>
      </c>
      <c r="F77" s="230">
        <v>260.5</v>
      </c>
      <c r="G77" s="230">
        <v>7554.5</v>
      </c>
      <c r="H77" s="230">
        <v>0</v>
      </c>
      <c r="I77" s="230">
        <f>ROUND(E77*H77,2)</f>
        <v>0</v>
      </c>
      <c r="J77" s="230">
        <v>260.5</v>
      </c>
      <c r="K77" s="230">
        <f>ROUND(E77*J77,2)</f>
        <v>7554.5</v>
      </c>
      <c r="L77" s="230">
        <v>0</v>
      </c>
      <c r="M77" s="230">
        <f>G77*(1+L77/100)</f>
        <v>7554.5</v>
      </c>
      <c r="N77" s="223">
        <v>0</v>
      </c>
      <c r="O77" s="223">
        <f>ROUND(E77*N77,5)</f>
        <v>0</v>
      </c>
      <c r="P77" s="223">
        <v>0</v>
      </c>
      <c r="Q77" s="223">
        <f>ROUND(E77*P77,5)</f>
        <v>0</v>
      </c>
      <c r="R77" s="223"/>
      <c r="S77" s="223"/>
      <c r="T77" s="224">
        <v>0.42499999999999999</v>
      </c>
      <c r="U77" s="223">
        <f>ROUND(E77*T77,2)</f>
        <v>12.33</v>
      </c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115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ht="22.5" outlineLevel="1" x14ac:dyDescent="0.2">
      <c r="A78" s="214">
        <v>64</v>
      </c>
      <c r="B78" s="220" t="s">
        <v>242</v>
      </c>
      <c r="C78" s="247" t="s">
        <v>243</v>
      </c>
      <c r="D78" s="222" t="s">
        <v>130</v>
      </c>
      <c r="E78" s="228">
        <v>1</v>
      </c>
      <c r="F78" s="230">
        <v>1365</v>
      </c>
      <c r="G78" s="230">
        <v>1365</v>
      </c>
      <c r="H78" s="230">
        <v>1008.08</v>
      </c>
      <c r="I78" s="230">
        <f>ROUND(E78*H78,2)</f>
        <v>1008.08</v>
      </c>
      <c r="J78" s="230">
        <v>356.91999999999996</v>
      </c>
      <c r="K78" s="230">
        <f>ROUND(E78*J78,2)</f>
        <v>356.92</v>
      </c>
      <c r="L78" s="230">
        <v>0</v>
      </c>
      <c r="M78" s="230">
        <f>G78*(1+L78/100)</f>
        <v>1365</v>
      </c>
      <c r="N78" s="223">
        <v>8.4999999999999995E-4</v>
      </c>
      <c r="O78" s="223">
        <f>ROUND(E78*N78,5)</f>
        <v>8.4999999999999995E-4</v>
      </c>
      <c r="P78" s="223">
        <v>0</v>
      </c>
      <c r="Q78" s="223">
        <f>ROUND(E78*P78,5)</f>
        <v>0</v>
      </c>
      <c r="R78" s="223"/>
      <c r="S78" s="223"/>
      <c r="T78" s="224">
        <v>0.26900000000000002</v>
      </c>
      <c r="U78" s="223">
        <f>ROUND(E78*T78,2)</f>
        <v>0.27</v>
      </c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115</v>
      </c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14">
        <v>65</v>
      </c>
      <c r="B79" s="220" t="s">
        <v>244</v>
      </c>
      <c r="C79" s="247" t="s">
        <v>245</v>
      </c>
      <c r="D79" s="222" t="s">
        <v>130</v>
      </c>
      <c r="E79" s="228">
        <v>1</v>
      </c>
      <c r="F79" s="230">
        <v>716</v>
      </c>
      <c r="G79" s="230">
        <v>716</v>
      </c>
      <c r="H79" s="230">
        <v>585.70000000000005</v>
      </c>
      <c r="I79" s="230">
        <f>ROUND(E79*H79,2)</f>
        <v>585.70000000000005</v>
      </c>
      <c r="J79" s="230">
        <v>130.29999999999995</v>
      </c>
      <c r="K79" s="230">
        <f>ROUND(E79*J79,2)</f>
        <v>130.30000000000001</v>
      </c>
      <c r="L79" s="230">
        <v>0</v>
      </c>
      <c r="M79" s="230">
        <f>G79*(1+L79/100)</f>
        <v>716</v>
      </c>
      <c r="N79" s="223">
        <v>4.8000000000000001E-4</v>
      </c>
      <c r="O79" s="223">
        <f>ROUND(E79*N79,5)</f>
        <v>4.8000000000000001E-4</v>
      </c>
      <c r="P79" s="223">
        <v>0</v>
      </c>
      <c r="Q79" s="223">
        <f>ROUND(E79*P79,5)</f>
        <v>0</v>
      </c>
      <c r="R79" s="223"/>
      <c r="S79" s="223"/>
      <c r="T79" s="224">
        <v>0.22700000000000001</v>
      </c>
      <c r="U79" s="223">
        <f>ROUND(E79*T79,2)</f>
        <v>0.23</v>
      </c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115</v>
      </c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14">
        <v>66</v>
      </c>
      <c r="B80" s="220" t="s">
        <v>246</v>
      </c>
      <c r="C80" s="247" t="s">
        <v>247</v>
      </c>
      <c r="D80" s="222" t="s">
        <v>130</v>
      </c>
      <c r="E80" s="228">
        <v>1</v>
      </c>
      <c r="F80" s="230">
        <v>556</v>
      </c>
      <c r="G80" s="230">
        <v>556</v>
      </c>
      <c r="H80" s="230">
        <v>425.7</v>
      </c>
      <c r="I80" s="230">
        <f>ROUND(E80*H80,2)</f>
        <v>425.7</v>
      </c>
      <c r="J80" s="230">
        <v>130.30000000000001</v>
      </c>
      <c r="K80" s="230">
        <f>ROUND(E80*J80,2)</f>
        <v>130.30000000000001</v>
      </c>
      <c r="L80" s="230">
        <v>0</v>
      </c>
      <c r="M80" s="230">
        <f>G80*(1+L80/100)</f>
        <v>556</v>
      </c>
      <c r="N80" s="223">
        <v>2.7E-4</v>
      </c>
      <c r="O80" s="223">
        <f>ROUND(E80*N80,5)</f>
        <v>2.7E-4</v>
      </c>
      <c r="P80" s="223">
        <v>0</v>
      </c>
      <c r="Q80" s="223">
        <f>ROUND(E80*P80,5)</f>
        <v>0</v>
      </c>
      <c r="R80" s="223"/>
      <c r="S80" s="223"/>
      <c r="T80" s="224">
        <v>0.22700000000000001</v>
      </c>
      <c r="U80" s="223">
        <f>ROUND(E80*T80,2)</f>
        <v>0.23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115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14">
        <v>67</v>
      </c>
      <c r="B81" s="220" t="s">
        <v>248</v>
      </c>
      <c r="C81" s="247" t="s">
        <v>249</v>
      </c>
      <c r="D81" s="222" t="s">
        <v>130</v>
      </c>
      <c r="E81" s="228">
        <v>1</v>
      </c>
      <c r="F81" s="230">
        <v>220</v>
      </c>
      <c r="G81" s="230">
        <v>220</v>
      </c>
      <c r="H81" s="230">
        <v>172.36</v>
      </c>
      <c r="I81" s="230">
        <f>ROUND(E81*H81,2)</f>
        <v>172.36</v>
      </c>
      <c r="J81" s="230">
        <v>47.639999999999986</v>
      </c>
      <c r="K81" s="230">
        <f>ROUND(E81*J81,2)</f>
        <v>47.64</v>
      </c>
      <c r="L81" s="230">
        <v>0</v>
      </c>
      <c r="M81" s="230">
        <f>G81*(1+L81/100)</f>
        <v>220</v>
      </c>
      <c r="N81" s="223">
        <v>2.9999999999999997E-4</v>
      </c>
      <c r="O81" s="223">
        <f>ROUND(E81*N81,5)</f>
        <v>2.9999999999999997E-4</v>
      </c>
      <c r="P81" s="223">
        <v>0</v>
      </c>
      <c r="Q81" s="223">
        <f>ROUND(E81*P81,5)</f>
        <v>0</v>
      </c>
      <c r="R81" s="223"/>
      <c r="S81" s="223"/>
      <c r="T81" s="224">
        <v>8.3000000000000004E-2</v>
      </c>
      <c r="U81" s="223">
        <f>ROUND(E81*T81,2)</f>
        <v>0.08</v>
      </c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115</v>
      </c>
      <c r="AF81" s="213"/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14">
        <v>68</v>
      </c>
      <c r="B82" s="220" t="s">
        <v>250</v>
      </c>
      <c r="C82" s="247" t="s">
        <v>251</v>
      </c>
      <c r="D82" s="222" t="s">
        <v>130</v>
      </c>
      <c r="E82" s="228">
        <v>1</v>
      </c>
      <c r="F82" s="230">
        <v>1202</v>
      </c>
      <c r="G82" s="230">
        <v>1202</v>
      </c>
      <c r="H82" s="230">
        <v>1017.75</v>
      </c>
      <c r="I82" s="230">
        <f>ROUND(E82*H82,2)</f>
        <v>1017.75</v>
      </c>
      <c r="J82" s="230">
        <v>184.25</v>
      </c>
      <c r="K82" s="230">
        <f>ROUND(E82*J82,2)</f>
        <v>184.25</v>
      </c>
      <c r="L82" s="230">
        <v>0</v>
      </c>
      <c r="M82" s="230">
        <f>G82*(1+L82/100)</f>
        <v>1202</v>
      </c>
      <c r="N82" s="223">
        <v>7.2999999999999996E-4</v>
      </c>
      <c r="O82" s="223">
        <f>ROUND(E82*N82,5)</f>
        <v>7.2999999999999996E-4</v>
      </c>
      <c r="P82" s="223">
        <v>0</v>
      </c>
      <c r="Q82" s="223">
        <f>ROUND(E82*P82,5)</f>
        <v>0</v>
      </c>
      <c r="R82" s="223"/>
      <c r="S82" s="223"/>
      <c r="T82" s="224">
        <v>0.32100000000000001</v>
      </c>
      <c r="U82" s="223">
        <f>ROUND(E82*T82,2)</f>
        <v>0.32</v>
      </c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115</v>
      </c>
      <c r="AF82" s="213"/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14">
        <v>69</v>
      </c>
      <c r="B83" s="220" t="s">
        <v>252</v>
      </c>
      <c r="C83" s="247" t="s">
        <v>253</v>
      </c>
      <c r="D83" s="222" t="s">
        <v>130</v>
      </c>
      <c r="E83" s="228">
        <v>1</v>
      </c>
      <c r="F83" s="230">
        <v>4463</v>
      </c>
      <c r="G83" s="230">
        <v>4463</v>
      </c>
      <c r="H83" s="230">
        <v>0</v>
      </c>
      <c r="I83" s="230">
        <f>ROUND(E83*H83,2)</f>
        <v>0</v>
      </c>
      <c r="J83" s="230">
        <v>4463</v>
      </c>
      <c r="K83" s="230">
        <f>ROUND(E83*J83,2)</f>
        <v>4463</v>
      </c>
      <c r="L83" s="230">
        <v>0</v>
      </c>
      <c r="M83" s="230">
        <f>G83*(1+L83/100)</f>
        <v>4463</v>
      </c>
      <c r="N83" s="223">
        <v>0</v>
      </c>
      <c r="O83" s="223">
        <f>ROUND(E83*N83,5)</f>
        <v>0</v>
      </c>
      <c r="P83" s="223">
        <v>5.0000000000000001E-4</v>
      </c>
      <c r="Q83" s="223">
        <f>ROUND(E83*P83,5)</f>
        <v>5.0000000000000001E-4</v>
      </c>
      <c r="R83" s="223"/>
      <c r="S83" s="223"/>
      <c r="T83" s="224">
        <v>0</v>
      </c>
      <c r="U83" s="223">
        <f>ROUND(E83*T83,2)</f>
        <v>0</v>
      </c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115</v>
      </c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14">
        <v>70</v>
      </c>
      <c r="B84" s="220" t="s">
        <v>254</v>
      </c>
      <c r="C84" s="247" t="s">
        <v>255</v>
      </c>
      <c r="D84" s="222" t="s">
        <v>256</v>
      </c>
      <c r="E84" s="228">
        <v>4</v>
      </c>
      <c r="F84" s="230">
        <v>400</v>
      </c>
      <c r="G84" s="230">
        <v>1600</v>
      </c>
      <c r="H84" s="230">
        <v>0</v>
      </c>
      <c r="I84" s="230">
        <f>ROUND(E84*H84,2)</f>
        <v>0</v>
      </c>
      <c r="J84" s="230">
        <v>400</v>
      </c>
      <c r="K84" s="230">
        <f>ROUND(E84*J84,2)</f>
        <v>1600</v>
      </c>
      <c r="L84" s="230">
        <v>0</v>
      </c>
      <c r="M84" s="230">
        <f>G84*(1+L84/100)</f>
        <v>1600</v>
      </c>
      <c r="N84" s="223">
        <v>0</v>
      </c>
      <c r="O84" s="223">
        <f>ROUND(E84*N84,5)</f>
        <v>0</v>
      </c>
      <c r="P84" s="223">
        <v>0</v>
      </c>
      <c r="Q84" s="223">
        <f>ROUND(E84*P84,5)</f>
        <v>0</v>
      </c>
      <c r="R84" s="223"/>
      <c r="S84" s="223"/>
      <c r="T84" s="224">
        <v>0</v>
      </c>
      <c r="U84" s="223">
        <f>ROUND(E84*T84,2)</f>
        <v>0</v>
      </c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115</v>
      </c>
      <c r="AF84" s="213"/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14">
        <v>71</v>
      </c>
      <c r="B85" s="220" t="s">
        <v>257</v>
      </c>
      <c r="C85" s="247" t="s">
        <v>258</v>
      </c>
      <c r="D85" s="222" t="s">
        <v>125</v>
      </c>
      <c r="E85" s="228">
        <v>109</v>
      </c>
      <c r="F85" s="230">
        <v>37.700000000000003</v>
      </c>
      <c r="G85" s="230">
        <v>4109.3</v>
      </c>
      <c r="H85" s="230">
        <v>2.06</v>
      </c>
      <c r="I85" s="230">
        <f>ROUND(E85*H85,2)</f>
        <v>224.54</v>
      </c>
      <c r="J85" s="230">
        <v>35.64</v>
      </c>
      <c r="K85" s="230">
        <f>ROUND(E85*J85,2)</f>
        <v>3884.76</v>
      </c>
      <c r="L85" s="230">
        <v>0</v>
      </c>
      <c r="M85" s="230">
        <f>G85*(1+L85/100)</f>
        <v>4109.3</v>
      </c>
      <c r="N85" s="223">
        <v>1.0000000000000001E-5</v>
      </c>
      <c r="O85" s="223">
        <f>ROUND(E85*N85,5)</f>
        <v>1.09E-3</v>
      </c>
      <c r="P85" s="223">
        <v>0</v>
      </c>
      <c r="Q85" s="223">
        <f>ROUND(E85*P85,5)</f>
        <v>0</v>
      </c>
      <c r="R85" s="223"/>
      <c r="S85" s="223"/>
      <c r="T85" s="224">
        <v>6.2E-2</v>
      </c>
      <c r="U85" s="223">
        <f>ROUND(E85*T85,2)</f>
        <v>6.76</v>
      </c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115</v>
      </c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14">
        <v>72</v>
      </c>
      <c r="B86" s="220" t="s">
        <v>259</v>
      </c>
      <c r="C86" s="247" t="s">
        <v>260</v>
      </c>
      <c r="D86" s="222" t="s">
        <v>125</v>
      </c>
      <c r="E86" s="228">
        <v>109</v>
      </c>
      <c r="F86" s="230">
        <v>17</v>
      </c>
      <c r="G86" s="230">
        <v>1853</v>
      </c>
      <c r="H86" s="230">
        <v>0.26</v>
      </c>
      <c r="I86" s="230">
        <f>ROUND(E86*H86,2)</f>
        <v>28.34</v>
      </c>
      <c r="J86" s="230">
        <v>16.739999999999998</v>
      </c>
      <c r="K86" s="230">
        <f>ROUND(E86*J86,2)</f>
        <v>1824.66</v>
      </c>
      <c r="L86" s="230">
        <v>0</v>
      </c>
      <c r="M86" s="230">
        <f>G86*(1+L86/100)</f>
        <v>1853</v>
      </c>
      <c r="N86" s="223">
        <v>0</v>
      </c>
      <c r="O86" s="223">
        <f>ROUND(E86*N86,5)</f>
        <v>0</v>
      </c>
      <c r="P86" s="223">
        <v>0</v>
      </c>
      <c r="Q86" s="223">
        <f>ROUND(E86*P86,5)</f>
        <v>0</v>
      </c>
      <c r="R86" s="223"/>
      <c r="S86" s="223"/>
      <c r="T86" s="224">
        <v>2.9000000000000001E-2</v>
      </c>
      <c r="U86" s="223">
        <f>ROUND(E86*T86,2)</f>
        <v>3.16</v>
      </c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115</v>
      </c>
      <c r="AF86" s="213"/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14">
        <v>73</v>
      </c>
      <c r="B87" s="220" t="s">
        <v>261</v>
      </c>
      <c r="C87" s="247" t="s">
        <v>262</v>
      </c>
      <c r="D87" s="222" t="s">
        <v>121</v>
      </c>
      <c r="E87" s="228">
        <v>0.12333</v>
      </c>
      <c r="F87" s="230">
        <v>746</v>
      </c>
      <c r="G87" s="230">
        <v>92</v>
      </c>
      <c r="H87" s="230">
        <v>0</v>
      </c>
      <c r="I87" s="230">
        <f>ROUND(E87*H87,2)</f>
        <v>0</v>
      </c>
      <c r="J87" s="230">
        <v>746</v>
      </c>
      <c r="K87" s="230">
        <f>ROUND(E87*J87,2)</f>
        <v>92</v>
      </c>
      <c r="L87" s="230">
        <v>0</v>
      </c>
      <c r="M87" s="230">
        <f>G87*(1+L87/100)</f>
        <v>92</v>
      </c>
      <c r="N87" s="223">
        <v>0</v>
      </c>
      <c r="O87" s="223">
        <f>ROUND(E87*N87,5)</f>
        <v>0</v>
      </c>
      <c r="P87" s="223">
        <v>0</v>
      </c>
      <c r="Q87" s="223">
        <f>ROUND(E87*P87,5)</f>
        <v>0</v>
      </c>
      <c r="R87" s="223"/>
      <c r="S87" s="223"/>
      <c r="T87" s="224">
        <v>1.327</v>
      </c>
      <c r="U87" s="223">
        <f>ROUND(E87*T87,2)</f>
        <v>0.16</v>
      </c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115</v>
      </c>
      <c r="AF87" s="213"/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x14ac:dyDescent="0.2">
      <c r="A88" s="215" t="s">
        <v>110</v>
      </c>
      <c r="B88" s="221" t="s">
        <v>77</v>
      </c>
      <c r="C88" s="248" t="s">
        <v>78</v>
      </c>
      <c r="D88" s="225"/>
      <c r="E88" s="229"/>
      <c r="F88" s="231"/>
      <c r="G88" s="231">
        <f>SUMIF(AE89:AE129,"&lt;&gt;NOR",G89:G129)</f>
        <v>362262</v>
      </c>
      <c r="H88" s="231"/>
      <c r="I88" s="231">
        <f>SUM(I89:I129)</f>
        <v>219512.28</v>
      </c>
      <c r="J88" s="231"/>
      <c r="K88" s="231">
        <f>SUM(K89:K129)</f>
        <v>142749.72</v>
      </c>
      <c r="L88" s="231"/>
      <c r="M88" s="231">
        <f>SUM(M89:M129)</f>
        <v>362262</v>
      </c>
      <c r="N88" s="226"/>
      <c r="O88" s="226">
        <f>SUM(O89:O129)</f>
        <v>0.25074000000000007</v>
      </c>
      <c r="P88" s="226"/>
      <c r="Q88" s="226">
        <f>SUM(Q89:Q129)</f>
        <v>0</v>
      </c>
      <c r="R88" s="226"/>
      <c r="S88" s="226"/>
      <c r="T88" s="227"/>
      <c r="U88" s="226">
        <f>SUM(U89:U129)</f>
        <v>38.4</v>
      </c>
      <c r="AE88" t="s">
        <v>111</v>
      </c>
    </row>
    <row r="89" spans="1:60" outlineLevel="1" x14ac:dyDescent="0.2">
      <c r="A89" s="214">
        <v>74</v>
      </c>
      <c r="B89" s="220" t="s">
        <v>263</v>
      </c>
      <c r="C89" s="247" t="s">
        <v>264</v>
      </c>
      <c r="D89" s="222" t="s">
        <v>130</v>
      </c>
      <c r="E89" s="228">
        <v>1</v>
      </c>
      <c r="F89" s="230">
        <v>542</v>
      </c>
      <c r="G89" s="230">
        <v>542</v>
      </c>
      <c r="H89" s="230">
        <v>416.75</v>
      </c>
      <c r="I89" s="230">
        <f>ROUND(E89*H89,2)</f>
        <v>416.75</v>
      </c>
      <c r="J89" s="230">
        <v>125.25</v>
      </c>
      <c r="K89" s="230">
        <f>ROUND(E89*J89,2)</f>
        <v>125.25</v>
      </c>
      <c r="L89" s="230">
        <v>0</v>
      </c>
      <c r="M89" s="230">
        <f>G89*(1+L89/100)</f>
        <v>542</v>
      </c>
      <c r="N89" s="223">
        <v>2.9999999999999997E-4</v>
      </c>
      <c r="O89" s="223">
        <f>ROUND(E89*N89,5)</f>
        <v>2.9999999999999997E-4</v>
      </c>
      <c r="P89" s="223">
        <v>0</v>
      </c>
      <c r="Q89" s="223">
        <f>ROUND(E89*P89,5)</f>
        <v>0</v>
      </c>
      <c r="R89" s="223"/>
      <c r="S89" s="223"/>
      <c r="T89" s="224">
        <v>0.104</v>
      </c>
      <c r="U89" s="223">
        <f>ROUND(E89*T89,2)</f>
        <v>0.1</v>
      </c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115</v>
      </c>
      <c r="AF89" s="213"/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14">
        <v>75</v>
      </c>
      <c r="B90" s="220" t="s">
        <v>265</v>
      </c>
      <c r="C90" s="247" t="s">
        <v>266</v>
      </c>
      <c r="D90" s="222" t="s">
        <v>130</v>
      </c>
      <c r="E90" s="228">
        <v>5</v>
      </c>
      <c r="F90" s="230">
        <v>309.5</v>
      </c>
      <c r="G90" s="230">
        <v>1547.5</v>
      </c>
      <c r="H90" s="230">
        <v>238.33</v>
      </c>
      <c r="I90" s="230">
        <f>ROUND(E90*H90,2)</f>
        <v>1191.6500000000001</v>
      </c>
      <c r="J90" s="230">
        <v>71.169999999999987</v>
      </c>
      <c r="K90" s="230">
        <f>ROUND(E90*J90,2)</f>
        <v>355.85</v>
      </c>
      <c r="L90" s="230">
        <v>0</v>
      </c>
      <c r="M90" s="230">
        <f>G90*(1+L90/100)</f>
        <v>1547.5</v>
      </c>
      <c r="N90" s="223">
        <v>2.4000000000000001E-4</v>
      </c>
      <c r="O90" s="223">
        <f>ROUND(E90*N90,5)</f>
        <v>1.1999999999999999E-3</v>
      </c>
      <c r="P90" s="223">
        <v>0</v>
      </c>
      <c r="Q90" s="223">
        <f>ROUND(E90*P90,5)</f>
        <v>0</v>
      </c>
      <c r="R90" s="223"/>
      <c r="S90" s="223"/>
      <c r="T90" s="224">
        <v>0.124</v>
      </c>
      <c r="U90" s="223">
        <f>ROUND(E90*T90,2)</f>
        <v>0.62</v>
      </c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115</v>
      </c>
      <c r="AF90" s="213"/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14">
        <v>76</v>
      </c>
      <c r="B91" s="220" t="s">
        <v>267</v>
      </c>
      <c r="C91" s="247" t="s">
        <v>268</v>
      </c>
      <c r="D91" s="222" t="s">
        <v>130</v>
      </c>
      <c r="E91" s="228">
        <v>1</v>
      </c>
      <c r="F91" s="230">
        <v>7240</v>
      </c>
      <c r="G91" s="230">
        <v>7240</v>
      </c>
      <c r="H91" s="230">
        <v>5655.76</v>
      </c>
      <c r="I91" s="230">
        <f>ROUND(E91*H91,2)</f>
        <v>5655.76</v>
      </c>
      <c r="J91" s="230">
        <v>1584.2399999999998</v>
      </c>
      <c r="K91" s="230">
        <f>ROUND(E91*J91,2)</f>
        <v>1584.24</v>
      </c>
      <c r="L91" s="230">
        <v>0</v>
      </c>
      <c r="M91" s="230">
        <f>G91*(1+L91/100)</f>
        <v>7240</v>
      </c>
      <c r="N91" s="223">
        <v>1.444E-2</v>
      </c>
      <c r="O91" s="223">
        <f>ROUND(E91*N91,5)</f>
        <v>1.444E-2</v>
      </c>
      <c r="P91" s="223">
        <v>0</v>
      </c>
      <c r="Q91" s="223">
        <f>ROUND(E91*P91,5)</f>
        <v>0</v>
      </c>
      <c r="R91" s="223"/>
      <c r="S91" s="223"/>
      <c r="T91" s="224">
        <v>1.25</v>
      </c>
      <c r="U91" s="223">
        <f>ROUND(E91*T91,2)</f>
        <v>1.25</v>
      </c>
      <c r="V91" s="213"/>
      <c r="W91" s="213"/>
      <c r="X91" s="213"/>
      <c r="Y91" s="213"/>
      <c r="Z91" s="213"/>
      <c r="AA91" s="213"/>
      <c r="AB91" s="213"/>
      <c r="AC91" s="213"/>
      <c r="AD91" s="213"/>
      <c r="AE91" s="213" t="s">
        <v>115</v>
      </c>
      <c r="AF91" s="213"/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14">
        <v>77</v>
      </c>
      <c r="B92" s="220" t="s">
        <v>269</v>
      </c>
      <c r="C92" s="247" t="s">
        <v>270</v>
      </c>
      <c r="D92" s="222" t="s">
        <v>130</v>
      </c>
      <c r="E92" s="228">
        <v>1</v>
      </c>
      <c r="F92" s="230">
        <v>432.5</v>
      </c>
      <c r="G92" s="230">
        <v>432.5</v>
      </c>
      <c r="H92" s="230">
        <v>159.27000000000001</v>
      </c>
      <c r="I92" s="230">
        <f>ROUND(E92*H92,2)</f>
        <v>159.27000000000001</v>
      </c>
      <c r="J92" s="230">
        <v>273.23</v>
      </c>
      <c r="K92" s="230">
        <f>ROUND(E92*J92,2)</f>
        <v>273.23</v>
      </c>
      <c r="L92" s="230">
        <v>0</v>
      </c>
      <c r="M92" s="230">
        <f>G92*(1+L92/100)</f>
        <v>432.5</v>
      </c>
      <c r="N92" s="223">
        <v>1.8000000000000001E-4</v>
      </c>
      <c r="O92" s="223">
        <f>ROUND(E92*N92,5)</f>
        <v>1.8000000000000001E-4</v>
      </c>
      <c r="P92" s="223">
        <v>0</v>
      </c>
      <c r="Q92" s="223">
        <f>ROUND(E92*P92,5)</f>
        <v>0</v>
      </c>
      <c r="R92" s="223"/>
      <c r="S92" s="223"/>
      <c r="T92" s="224">
        <v>0.47599999999999998</v>
      </c>
      <c r="U92" s="223">
        <f>ROUND(E92*T92,2)</f>
        <v>0.48</v>
      </c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115</v>
      </c>
      <c r="AF92" s="213"/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ht="22.5" outlineLevel="1" x14ac:dyDescent="0.2">
      <c r="A93" s="214">
        <v>78</v>
      </c>
      <c r="B93" s="220" t="s">
        <v>69</v>
      </c>
      <c r="C93" s="247" t="s">
        <v>271</v>
      </c>
      <c r="D93" s="222" t="s">
        <v>130</v>
      </c>
      <c r="E93" s="228">
        <v>1</v>
      </c>
      <c r="F93" s="230">
        <v>4250</v>
      </c>
      <c r="G93" s="230">
        <v>4250</v>
      </c>
      <c r="H93" s="230">
        <v>4250</v>
      </c>
      <c r="I93" s="230">
        <f>ROUND(E93*H93,2)</f>
        <v>4250</v>
      </c>
      <c r="J93" s="230">
        <v>0</v>
      </c>
      <c r="K93" s="230">
        <f>ROUND(E93*J93,2)</f>
        <v>0</v>
      </c>
      <c r="L93" s="230">
        <v>0</v>
      </c>
      <c r="M93" s="230">
        <f>G93*(1+L93/100)</f>
        <v>4250</v>
      </c>
      <c r="N93" s="223">
        <v>0</v>
      </c>
      <c r="O93" s="223">
        <f>ROUND(E93*N93,5)</f>
        <v>0</v>
      </c>
      <c r="P93" s="223">
        <v>0</v>
      </c>
      <c r="Q93" s="223">
        <f>ROUND(E93*P93,5)</f>
        <v>0</v>
      </c>
      <c r="R93" s="223"/>
      <c r="S93" s="223"/>
      <c r="T93" s="224">
        <v>0</v>
      </c>
      <c r="U93" s="223">
        <f>ROUND(E93*T93,2)</f>
        <v>0</v>
      </c>
      <c r="V93" s="213"/>
      <c r="W93" s="213"/>
      <c r="X93" s="213"/>
      <c r="Y93" s="213"/>
      <c r="Z93" s="213"/>
      <c r="AA93" s="213"/>
      <c r="AB93" s="213"/>
      <c r="AC93" s="213"/>
      <c r="AD93" s="213"/>
      <c r="AE93" s="213" t="s">
        <v>122</v>
      </c>
      <c r="AF93" s="213"/>
      <c r="AG93" s="213"/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14">
        <v>79</v>
      </c>
      <c r="B94" s="220" t="s">
        <v>272</v>
      </c>
      <c r="C94" s="247" t="s">
        <v>273</v>
      </c>
      <c r="D94" s="222" t="s">
        <v>130</v>
      </c>
      <c r="E94" s="228">
        <v>1</v>
      </c>
      <c r="F94" s="230">
        <v>821</v>
      </c>
      <c r="G94" s="230">
        <v>821</v>
      </c>
      <c r="H94" s="230">
        <v>0</v>
      </c>
      <c r="I94" s="230">
        <f>ROUND(E94*H94,2)</f>
        <v>0</v>
      </c>
      <c r="J94" s="230">
        <v>821</v>
      </c>
      <c r="K94" s="230">
        <f>ROUND(E94*J94,2)</f>
        <v>821</v>
      </c>
      <c r="L94" s="230">
        <v>0</v>
      </c>
      <c r="M94" s="230">
        <f>G94*(1+L94/100)</f>
        <v>821</v>
      </c>
      <c r="N94" s="223">
        <v>0</v>
      </c>
      <c r="O94" s="223">
        <f>ROUND(E94*N94,5)</f>
        <v>0</v>
      </c>
      <c r="P94" s="223">
        <v>0</v>
      </c>
      <c r="Q94" s="223">
        <f>ROUND(E94*P94,5)</f>
        <v>0</v>
      </c>
      <c r="R94" s="223"/>
      <c r="S94" s="223"/>
      <c r="T94" s="224">
        <v>1.4</v>
      </c>
      <c r="U94" s="223">
        <f>ROUND(E94*T94,2)</f>
        <v>1.4</v>
      </c>
      <c r="V94" s="213"/>
      <c r="W94" s="213"/>
      <c r="X94" s="213"/>
      <c r="Y94" s="213"/>
      <c r="Z94" s="213"/>
      <c r="AA94" s="213"/>
      <c r="AB94" s="213"/>
      <c r="AC94" s="213"/>
      <c r="AD94" s="213"/>
      <c r="AE94" s="213" t="s">
        <v>115</v>
      </c>
      <c r="AF94" s="213"/>
      <c r="AG94" s="213"/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ht="22.5" outlineLevel="1" x14ac:dyDescent="0.2">
      <c r="A95" s="214">
        <v>80</v>
      </c>
      <c r="B95" s="220" t="s">
        <v>274</v>
      </c>
      <c r="C95" s="247" t="s">
        <v>275</v>
      </c>
      <c r="D95" s="222" t="s">
        <v>130</v>
      </c>
      <c r="E95" s="228">
        <v>1</v>
      </c>
      <c r="F95" s="230">
        <v>9260</v>
      </c>
      <c r="G95" s="230">
        <v>9260</v>
      </c>
      <c r="H95" s="230">
        <v>9260</v>
      </c>
      <c r="I95" s="230">
        <f>ROUND(E95*H95,2)</f>
        <v>9260</v>
      </c>
      <c r="J95" s="230">
        <v>0</v>
      </c>
      <c r="K95" s="230">
        <f>ROUND(E95*J95,2)</f>
        <v>0</v>
      </c>
      <c r="L95" s="230">
        <v>0</v>
      </c>
      <c r="M95" s="230">
        <f>G95*(1+L95/100)</f>
        <v>9260</v>
      </c>
      <c r="N95" s="223">
        <v>0</v>
      </c>
      <c r="O95" s="223">
        <f>ROUND(E95*N95,5)</f>
        <v>0</v>
      </c>
      <c r="P95" s="223">
        <v>0</v>
      </c>
      <c r="Q95" s="223">
        <f>ROUND(E95*P95,5)</f>
        <v>0</v>
      </c>
      <c r="R95" s="223"/>
      <c r="S95" s="223"/>
      <c r="T95" s="224">
        <v>0</v>
      </c>
      <c r="U95" s="223">
        <f>ROUND(E95*T95,2)</f>
        <v>0</v>
      </c>
      <c r="V95" s="213"/>
      <c r="W95" s="213"/>
      <c r="X95" s="213"/>
      <c r="Y95" s="213"/>
      <c r="Z95" s="213"/>
      <c r="AA95" s="213"/>
      <c r="AB95" s="213"/>
      <c r="AC95" s="213"/>
      <c r="AD95" s="213"/>
      <c r="AE95" s="213" t="s">
        <v>122</v>
      </c>
      <c r="AF95" s="213"/>
      <c r="AG95" s="213"/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14">
        <v>81</v>
      </c>
      <c r="B96" s="220" t="s">
        <v>276</v>
      </c>
      <c r="C96" s="247" t="s">
        <v>277</v>
      </c>
      <c r="D96" s="222" t="s">
        <v>130</v>
      </c>
      <c r="E96" s="228">
        <v>3</v>
      </c>
      <c r="F96" s="230">
        <v>15630</v>
      </c>
      <c r="G96" s="230">
        <v>46890</v>
      </c>
      <c r="H96" s="230">
        <v>13262.61</v>
      </c>
      <c r="I96" s="230">
        <f>ROUND(E96*H96,2)</f>
        <v>39787.83</v>
      </c>
      <c r="J96" s="230">
        <v>2367.3899999999994</v>
      </c>
      <c r="K96" s="230">
        <f>ROUND(E96*J96,2)</f>
        <v>7102.17</v>
      </c>
      <c r="L96" s="230">
        <v>0</v>
      </c>
      <c r="M96" s="230">
        <f>G96*(1+L96/100)</f>
        <v>46890</v>
      </c>
      <c r="N96" s="223">
        <v>2.4080000000000001E-2</v>
      </c>
      <c r="O96" s="223">
        <f>ROUND(E96*N96,5)</f>
        <v>7.2239999999999999E-2</v>
      </c>
      <c r="P96" s="223">
        <v>0</v>
      </c>
      <c r="Q96" s="223">
        <f>ROUND(E96*P96,5)</f>
        <v>0</v>
      </c>
      <c r="R96" s="223"/>
      <c r="S96" s="223"/>
      <c r="T96" s="224">
        <v>0.95499999999999996</v>
      </c>
      <c r="U96" s="223">
        <f>ROUND(E96*T96,2)</f>
        <v>2.87</v>
      </c>
      <c r="V96" s="213"/>
      <c r="W96" s="213"/>
      <c r="X96" s="213"/>
      <c r="Y96" s="213"/>
      <c r="Z96" s="213"/>
      <c r="AA96" s="213"/>
      <c r="AB96" s="213"/>
      <c r="AC96" s="213"/>
      <c r="AD96" s="213"/>
      <c r="AE96" s="213" t="s">
        <v>115</v>
      </c>
      <c r="AF96" s="213"/>
      <c r="AG96" s="213"/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14">
        <v>82</v>
      </c>
      <c r="B97" s="220" t="s">
        <v>278</v>
      </c>
      <c r="C97" s="247" t="s">
        <v>279</v>
      </c>
      <c r="D97" s="222" t="s">
        <v>130</v>
      </c>
      <c r="E97" s="228">
        <v>3</v>
      </c>
      <c r="F97" s="230">
        <v>895</v>
      </c>
      <c r="G97" s="230">
        <v>2685</v>
      </c>
      <c r="H97" s="230">
        <v>662.3</v>
      </c>
      <c r="I97" s="230">
        <f>ROUND(E97*H97,2)</f>
        <v>1986.9</v>
      </c>
      <c r="J97" s="230">
        <v>232.70000000000005</v>
      </c>
      <c r="K97" s="230">
        <f>ROUND(E97*J97,2)</f>
        <v>698.1</v>
      </c>
      <c r="L97" s="230">
        <v>0</v>
      </c>
      <c r="M97" s="230">
        <f>G97*(1+L97/100)</f>
        <v>2685</v>
      </c>
      <c r="N97" s="223">
        <v>2.7E-4</v>
      </c>
      <c r="O97" s="223">
        <f>ROUND(E97*N97,5)</f>
        <v>8.0999999999999996E-4</v>
      </c>
      <c r="P97" s="223">
        <v>0</v>
      </c>
      <c r="Q97" s="223">
        <f>ROUND(E97*P97,5)</f>
        <v>0</v>
      </c>
      <c r="R97" s="223"/>
      <c r="S97" s="223"/>
      <c r="T97" s="224">
        <v>0.246</v>
      </c>
      <c r="U97" s="223">
        <f>ROUND(E97*T97,2)</f>
        <v>0.74</v>
      </c>
      <c r="V97" s="213"/>
      <c r="W97" s="213"/>
      <c r="X97" s="213"/>
      <c r="Y97" s="213"/>
      <c r="Z97" s="213"/>
      <c r="AA97" s="213"/>
      <c r="AB97" s="213"/>
      <c r="AC97" s="213"/>
      <c r="AD97" s="213"/>
      <c r="AE97" s="213" t="s">
        <v>115</v>
      </c>
      <c r="AF97" s="213"/>
      <c r="AG97" s="213"/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ht="22.5" outlineLevel="1" x14ac:dyDescent="0.2">
      <c r="A98" s="214">
        <v>83</v>
      </c>
      <c r="B98" s="220" t="s">
        <v>280</v>
      </c>
      <c r="C98" s="247" t="s">
        <v>281</v>
      </c>
      <c r="D98" s="222" t="s">
        <v>130</v>
      </c>
      <c r="E98" s="228">
        <v>1</v>
      </c>
      <c r="F98" s="230">
        <v>6351</v>
      </c>
      <c r="G98" s="230">
        <v>6351</v>
      </c>
      <c r="H98" s="230">
        <v>6351</v>
      </c>
      <c r="I98" s="230">
        <f>ROUND(E98*H98,2)</f>
        <v>6351</v>
      </c>
      <c r="J98" s="230">
        <v>0</v>
      </c>
      <c r="K98" s="230">
        <f>ROUND(E98*J98,2)</f>
        <v>0</v>
      </c>
      <c r="L98" s="230">
        <v>0</v>
      </c>
      <c r="M98" s="230">
        <f>G98*(1+L98/100)</f>
        <v>6351</v>
      </c>
      <c r="N98" s="223">
        <v>1E-3</v>
      </c>
      <c r="O98" s="223">
        <f>ROUND(E98*N98,5)</f>
        <v>1E-3</v>
      </c>
      <c r="P98" s="223">
        <v>0</v>
      </c>
      <c r="Q98" s="223">
        <f>ROUND(E98*P98,5)</f>
        <v>0</v>
      </c>
      <c r="R98" s="223"/>
      <c r="S98" s="223"/>
      <c r="T98" s="224">
        <v>0</v>
      </c>
      <c r="U98" s="223">
        <f>ROUND(E98*T98,2)</f>
        <v>0</v>
      </c>
      <c r="V98" s="213"/>
      <c r="W98" s="213"/>
      <c r="X98" s="213"/>
      <c r="Y98" s="213"/>
      <c r="Z98" s="213"/>
      <c r="AA98" s="213"/>
      <c r="AB98" s="213"/>
      <c r="AC98" s="213"/>
      <c r="AD98" s="213"/>
      <c r="AE98" s="213" t="s">
        <v>122</v>
      </c>
      <c r="AF98" s="213"/>
      <c r="AG98" s="213"/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14">
        <v>84</v>
      </c>
      <c r="B99" s="220" t="s">
        <v>282</v>
      </c>
      <c r="C99" s="247" t="s">
        <v>283</v>
      </c>
      <c r="D99" s="222" t="s">
        <v>130</v>
      </c>
      <c r="E99" s="228">
        <v>1</v>
      </c>
      <c r="F99" s="230">
        <v>5842</v>
      </c>
      <c r="G99" s="230">
        <v>5842</v>
      </c>
      <c r="H99" s="230">
        <v>5382.64</v>
      </c>
      <c r="I99" s="230">
        <f>ROUND(E99*H99,2)</f>
        <v>5382.64</v>
      </c>
      <c r="J99" s="230">
        <v>459.35999999999967</v>
      </c>
      <c r="K99" s="230">
        <f>ROUND(E99*J99,2)</f>
        <v>459.36</v>
      </c>
      <c r="L99" s="230">
        <v>0</v>
      </c>
      <c r="M99" s="230">
        <f>G99*(1+L99/100)</f>
        <v>5842</v>
      </c>
      <c r="N99" s="223">
        <v>1.7010000000000001E-2</v>
      </c>
      <c r="O99" s="223">
        <f>ROUND(E99*N99,5)</f>
        <v>1.7010000000000001E-2</v>
      </c>
      <c r="P99" s="223">
        <v>0</v>
      </c>
      <c r="Q99" s="223">
        <f>ROUND(E99*P99,5)</f>
        <v>0</v>
      </c>
      <c r="R99" s="223"/>
      <c r="S99" s="223"/>
      <c r="T99" s="224">
        <v>1.2529999999999999</v>
      </c>
      <c r="U99" s="223">
        <f>ROUND(E99*T99,2)</f>
        <v>1.25</v>
      </c>
      <c r="V99" s="213"/>
      <c r="W99" s="213"/>
      <c r="X99" s="213"/>
      <c r="Y99" s="213"/>
      <c r="Z99" s="213"/>
      <c r="AA99" s="213"/>
      <c r="AB99" s="213"/>
      <c r="AC99" s="213"/>
      <c r="AD99" s="213"/>
      <c r="AE99" s="213" t="s">
        <v>122</v>
      </c>
      <c r="AF99" s="213"/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ht="22.5" outlineLevel="1" x14ac:dyDescent="0.2">
      <c r="A100" s="214">
        <v>85</v>
      </c>
      <c r="B100" s="220" t="s">
        <v>284</v>
      </c>
      <c r="C100" s="247" t="s">
        <v>285</v>
      </c>
      <c r="D100" s="222" t="s">
        <v>130</v>
      </c>
      <c r="E100" s="228">
        <v>4</v>
      </c>
      <c r="F100" s="230">
        <v>3211</v>
      </c>
      <c r="G100" s="230">
        <v>12844</v>
      </c>
      <c r="H100" s="230">
        <v>1259.8499999999999</v>
      </c>
      <c r="I100" s="230">
        <f>ROUND(E100*H100,2)</f>
        <v>5039.3999999999996</v>
      </c>
      <c r="J100" s="230">
        <v>1951.15</v>
      </c>
      <c r="K100" s="230">
        <f>ROUND(E100*J100,2)</f>
        <v>7804.6</v>
      </c>
      <c r="L100" s="230">
        <v>0</v>
      </c>
      <c r="M100" s="230">
        <f>G100*(1+L100/100)</f>
        <v>12844</v>
      </c>
      <c r="N100" s="223">
        <v>1.001E-2</v>
      </c>
      <c r="O100" s="223">
        <f>ROUND(E100*N100,5)</f>
        <v>4.0039999999999999E-2</v>
      </c>
      <c r="P100" s="223">
        <v>0</v>
      </c>
      <c r="Q100" s="223">
        <f>ROUND(E100*P100,5)</f>
        <v>0</v>
      </c>
      <c r="R100" s="223"/>
      <c r="S100" s="223"/>
      <c r="T100" s="224">
        <v>1.1890000000000001</v>
      </c>
      <c r="U100" s="223">
        <f>ROUND(E100*T100,2)</f>
        <v>4.76</v>
      </c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 t="s">
        <v>115</v>
      </c>
      <c r="AF100" s="213"/>
      <c r="AG100" s="21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ht="22.5" outlineLevel="1" x14ac:dyDescent="0.2">
      <c r="A101" s="214">
        <v>86</v>
      </c>
      <c r="B101" s="220" t="s">
        <v>65</v>
      </c>
      <c r="C101" s="247" t="s">
        <v>286</v>
      </c>
      <c r="D101" s="222" t="s">
        <v>130</v>
      </c>
      <c r="E101" s="228">
        <v>1</v>
      </c>
      <c r="F101" s="230">
        <v>4350</v>
      </c>
      <c r="G101" s="230">
        <v>4350</v>
      </c>
      <c r="H101" s="230">
        <v>4350</v>
      </c>
      <c r="I101" s="230">
        <f>ROUND(E101*H101,2)</f>
        <v>4350</v>
      </c>
      <c r="J101" s="230">
        <v>0</v>
      </c>
      <c r="K101" s="230">
        <f>ROUND(E101*J101,2)</f>
        <v>0</v>
      </c>
      <c r="L101" s="230">
        <v>0</v>
      </c>
      <c r="M101" s="230">
        <f>G101*(1+L101/100)</f>
        <v>4350</v>
      </c>
      <c r="N101" s="223">
        <v>0</v>
      </c>
      <c r="O101" s="223">
        <f>ROUND(E101*N101,5)</f>
        <v>0</v>
      </c>
      <c r="P101" s="223">
        <v>0</v>
      </c>
      <c r="Q101" s="223">
        <f>ROUND(E101*P101,5)</f>
        <v>0</v>
      </c>
      <c r="R101" s="223"/>
      <c r="S101" s="223"/>
      <c r="T101" s="224">
        <v>0</v>
      </c>
      <c r="U101" s="223">
        <f>ROUND(E101*T101,2)</f>
        <v>0</v>
      </c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 t="s">
        <v>122</v>
      </c>
      <c r="AF101" s="213"/>
      <c r="AG101" s="213"/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ht="22.5" outlineLevel="1" x14ac:dyDescent="0.2">
      <c r="A102" s="214">
        <v>87</v>
      </c>
      <c r="B102" s="220" t="s">
        <v>287</v>
      </c>
      <c r="C102" s="247" t="s">
        <v>288</v>
      </c>
      <c r="D102" s="222" t="s">
        <v>130</v>
      </c>
      <c r="E102" s="228">
        <v>5</v>
      </c>
      <c r="F102" s="230">
        <v>2350</v>
      </c>
      <c r="G102" s="230">
        <v>11750</v>
      </c>
      <c r="H102" s="230">
        <v>2350</v>
      </c>
      <c r="I102" s="230">
        <f>ROUND(E102*H102,2)</f>
        <v>11750</v>
      </c>
      <c r="J102" s="230">
        <v>0</v>
      </c>
      <c r="K102" s="230">
        <f>ROUND(E102*J102,2)</f>
        <v>0</v>
      </c>
      <c r="L102" s="230">
        <v>0</v>
      </c>
      <c r="M102" s="230">
        <f>G102*(1+L102/100)</f>
        <v>11750</v>
      </c>
      <c r="N102" s="223">
        <v>5.0000000000000001E-4</v>
      </c>
      <c r="O102" s="223">
        <f>ROUND(E102*N102,5)</f>
        <v>2.5000000000000001E-3</v>
      </c>
      <c r="P102" s="223">
        <v>0</v>
      </c>
      <c r="Q102" s="223">
        <f>ROUND(E102*P102,5)</f>
        <v>0</v>
      </c>
      <c r="R102" s="223"/>
      <c r="S102" s="223"/>
      <c r="T102" s="224">
        <v>0</v>
      </c>
      <c r="U102" s="223">
        <f>ROUND(E102*T102,2)</f>
        <v>0</v>
      </c>
      <c r="V102" s="213"/>
      <c r="W102" s="213"/>
      <c r="X102" s="213"/>
      <c r="Y102" s="213"/>
      <c r="Z102" s="213"/>
      <c r="AA102" s="213"/>
      <c r="AB102" s="213"/>
      <c r="AC102" s="213"/>
      <c r="AD102" s="213"/>
      <c r="AE102" s="213" t="s">
        <v>122</v>
      </c>
      <c r="AF102" s="213"/>
      <c r="AG102" s="213"/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14">
        <v>88</v>
      </c>
      <c r="B103" s="220" t="s">
        <v>63</v>
      </c>
      <c r="C103" s="247" t="s">
        <v>289</v>
      </c>
      <c r="D103" s="222" t="s">
        <v>130</v>
      </c>
      <c r="E103" s="228">
        <v>6</v>
      </c>
      <c r="F103" s="230">
        <v>1260</v>
      </c>
      <c r="G103" s="230">
        <v>7560</v>
      </c>
      <c r="H103" s="230">
        <v>1260</v>
      </c>
      <c r="I103" s="230">
        <f>ROUND(E103*H103,2)</f>
        <v>7560</v>
      </c>
      <c r="J103" s="230">
        <v>0</v>
      </c>
      <c r="K103" s="230">
        <f>ROUND(E103*J103,2)</f>
        <v>0</v>
      </c>
      <c r="L103" s="230">
        <v>0</v>
      </c>
      <c r="M103" s="230">
        <f>G103*(1+L103/100)</f>
        <v>7560</v>
      </c>
      <c r="N103" s="223">
        <v>5.0000000000000001E-4</v>
      </c>
      <c r="O103" s="223">
        <f>ROUND(E103*N103,5)</f>
        <v>3.0000000000000001E-3</v>
      </c>
      <c r="P103" s="223">
        <v>0</v>
      </c>
      <c r="Q103" s="223">
        <f>ROUND(E103*P103,5)</f>
        <v>0</v>
      </c>
      <c r="R103" s="223"/>
      <c r="S103" s="223"/>
      <c r="T103" s="224">
        <v>0</v>
      </c>
      <c r="U103" s="223">
        <f>ROUND(E103*T103,2)</f>
        <v>0</v>
      </c>
      <c r="V103" s="213"/>
      <c r="W103" s="213"/>
      <c r="X103" s="213"/>
      <c r="Y103" s="213"/>
      <c r="Z103" s="213"/>
      <c r="AA103" s="213"/>
      <c r="AB103" s="213"/>
      <c r="AC103" s="213"/>
      <c r="AD103" s="213"/>
      <c r="AE103" s="213" t="s">
        <v>122</v>
      </c>
      <c r="AF103" s="213"/>
      <c r="AG103" s="213"/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14">
        <v>89</v>
      </c>
      <c r="B104" s="220" t="s">
        <v>290</v>
      </c>
      <c r="C104" s="247" t="s">
        <v>291</v>
      </c>
      <c r="D104" s="222" t="s">
        <v>130</v>
      </c>
      <c r="E104" s="228">
        <v>6</v>
      </c>
      <c r="F104" s="230">
        <v>450</v>
      </c>
      <c r="G104" s="230">
        <v>2700</v>
      </c>
      <c r="H104" s="230">
        <v>113.91</v>
      </c>
      <c r="I104" s="230">
        <f>ROUND(E104*H104,2)</f>
        <v>683.46</v>
      </c>
      <c r="J104" s="230">
        <v>336.09000000000003</v>
      </c>
      <c r="K104" s="230">
        <f>ROUND(E104*J104,2)</f>
        <v>2016.54</v>
      </c>
      <c r="L104" s="230">
        <v>0</v>
      </c>
      <c r="M104" s="230">
        <f>G104*(1+L104/100)</f>
        <v>2700</v>
      </c>
      <c r="N104" s="223">
        <v>1.8000000000000001E-4</v>
      </c>
      <c r="O104" s="223">
        <f>ROUND(E104*N104,5)</f>
        <v>1.08E-3</v>
      </c>
      <c r="P104" s="223">
        <v>0</v>
      </c>
      <c r="Q104" s="223">
        <f>ROUND(E104*P104,5)</f>
        <v>0</v>
      </c>
      <c r="R104" s="223"/>
      <c r="S104" s="223"/>
      <c r="T104" s="224">
        <v>0.47599999999999998</v>
      </c>
      <c r="U104" s="223">
        <f>ROUND(E104*T104,2)</f>
        <v>2.86</v>
      </c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 t="s">
        <v>115</v>
      </c>
      <c r="AF104" s="213"/>
      <c r="AG104" s="213"/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14">
        <v>90</v>
      </c>
      <c r="B105" s="220" t="s">
        <v>292</v>
      </c>
      <c r="C105" s="247" t="s">
        <v>293</v>
      </c>
      <c r="D105" s="222" t="s">
        <v>130</v>
      </c>
      <c r="E105" s="228">
        <v>6</v>
      </c>
      <c r="F105" s="230">
        <v>935</v>
      </c>
      <c r="G105" s="230">
        <v>5610</v>
      </c>
      <c r="H105" s="230">
        <v>113.98</v>
      </c>
      <c r="I105" s="230">
        <f>ROUND(E105*H105,2)</f>
        <v>683.88</v>
      </c>
      <c r="J105" s="230">
        <v>821.02</v>
      </c>
      <c r="K105" s="230">
        <f>ROUND(E105*J105,2)</f>
        <v>4926.12</v>
      </c>
      <c r="L105" s="230">
        <v>0</v>
      </c>
      <c r="M105" s="230">
        <f>G105*(1+L105/100)</f>
        <v>5610</v>
      </c>
      <c r="N105" s="223">
        <v>1.41E-3</v>
      </c>
      <c r="O105" s="223">
        <f>ROUND(E105*N105,5)</f>
        <v>8.4600000000000005E-3</v>
      </c>
      <c r="P105" s="223">
        <v>0</v>
      </c>
      <c r="Q105" s="223">
        <f>ROUND(E105*P105,5)</f>
        <v>0</v>
      </c>
      <c r="R105" s="223"/>
      <c r="S105" s="223"/>
      <c r="T105" s="224">
        <v>1.575</v>
      </c>
      <c r="U105" s="223">
        <f>ROUND(E105*T105,2)</f>
        <v>9.4499999999999993</v>
      </c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213" t="s">
        <v>115</v>
      </c>
      <c r="AF105" s="213"/>
      <c r="AG105" s="213"/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14">
        <v>91</v>
      </c>
      <c r="B106" s="220" t="s">
        <v>294</v>
      </c>
      <c r="C106" s="247" t="s">
        <v>295</v>
      </c>
      <c r="D106" s="222" t="s">
        <v>130</v>
      </c>
      <c r="E106" s="228">
        <v>1</v>
      </c>
      <c r="F106" s="230">
        <v>5260</v>
      </c>
      <c r="G106" s="230">
        <v>5260</v>
      </c>
      <c r="H106" s="230">
        <v>4335.1499999999996</v>
      </c>
      <c r="I106" s="230">
        <f>ROUND(E106*H106,2)</f>
        <v>4335.1499999999996</v>
      </c>
      <c r="J106" s="230">
        <v>924.85000000000036</v>
      </c>
      <c r="K106" s="230">
        <f>ROUND(E106*J106,2)</f>
        <v>924.85</v>
      </c>
      <c r="L106" s="230">
        <v>0</v>
      </c>
      <c r="M106" s="230">
        <f>G106*(1+L106/100)</f>
        <v>5260</v>
      </c>
      <c r="N106" s="223">
        <v>1.772E-2</v>
      </c>
      <c r="O106" s="223">
        <f>ROUND(E106*N106,5)</f>
        <v>1.772E-2</v>
      </c>
      <c r="P106" s="223">
        <v>0</v>
      </c>
      <c r="Q106" s="223">
        <f>ROUND(E106*P106,5)</f>
        <v>0</v>
      </c>
      <c r="R106" s="223"/>
      <c r="S106" s="223"/>
      <c r="T106" s="224">
        <v>0.97299999999999998</v>
      </c>
      <c r="U106" s="223">
        <f>ROUND(E106*T106,2)</f>
        <v>0.97</v>
      </c>
      <c r="V106" s="213"/>
      <c r="W106" s="213"/>
      <c r="X106" s="213"/>
      <c r="Y106" s="213"/>
      <c r="Z106" s="213"/>
      <c r="AA106" s="213"/>
      <c r="AB106" s="213"/>
      <c r="AC106" s="213"/>
      <c r="AD106" s="213"/>
      <c r="AE106" s="213" t="s">
        <v>115</v>
      </c>
      <c r="AF106" s="213"/>
      <c r="AG106" s="213"/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14">
        <v>92</v>
      </c>
      <c r="B107" s="220" t="s">
        <v>296</v>
      </c>
      <c r="C107" s="247" t="s">
        <v>297</v>
      </c>
      <c r="D107" s="222" t="s">
        <v>130</v>
      </c>
      <c r="E107" s="228">
        <v>1</v>
      </c>
      <c r="F107" s="230">
        <v>7520</v>
      </c>
      <c r="G107" s="230">
        <v>7520</v>
      </c>
      <c r="H107" s="230">
        <v>4335.1499999999996</v>
      </c>
      <c r="I107" s="230">
        <f>ROUND(E107*H107,2)</f>
        <v>4335.1499999999996</v>
      </c>
      <c r="J107" s="230">
        <v>3184.8500000000004</v>
      </c>
      <c r="K107" s="230">
        <f>ROUND(E107*J107,2)</f>
        <v>3184.85</v>
      </c>
      <c r="L107" s="230">
        <v>0</v>
      </c>
      <c r="M107" s="230">
        <f>G107*(1+L107/100)</f>
        <v>7520</v>
      </c>
      <c r="N107" s="223">
        <v>1.772E-2</v>
      </c>
      <c r="O107" s="223">
        <f>ROUND(E107*N107,5)</f>
        <v>1.772E-2</v>
      </c>
      <c r="P107" s="223">
        <v>0</v>
      </c>
      <c r="Q107" s="223">
        <f>ROUND(E107*P107,5)</f>
        <v>0</v>
      </c>
      <c r="R107" s="223"/>
      <c r="S107" s="223"/>
      <c r="T107" s="224">
        <v>0.97299999999999998</v>
      </c>
      <c r="U107" s="223">
        <f>ROUND(E107*T107,2)</f>
        <v>0.97</v>
      </c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 t="s">
        <v>115</v>
      </c>
      <c r="AF107" s="213"/>
      <c r="AG107" s="213"/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ht="22.5" outlineLevel="1" x14ac:dyDescent="0.2">
      <c r="A108" s="214">
        <v>93</v>
      </c>
      <c r="B108" s="220" t="s">
        <v>298</v>
      </c>
      <c r="C108" s="247" t="s">
        <v>299</v>
      </c>
      <c r="D108" s="222" t="s">
        <v>130</v>
      </c>
      <c r="E108" s="228">
        <v>1</v>
      </c>
      <c r="F108" s="230">
        <v>3150</v>
      </c>
      <c r="G108" s="230">
        <v>3150</v>
      </c>
      <c r="H108" s="230">
        <v>2931.88</v>
      </c>
      <c r="I108" s="230">
        <f>ROUND(E108*H108,2)</f>
        <v>2931.88</v>
      </c>
      <c r="J108" s="230">
        <v>218.11999999999989</v>
      </c>
      <c r="K108" s="230">
        <f>ROUND(E108*J108,2)</f>
        <v>218.12</v>
      </c>
      <c r="L108" s="230">
        <v>0</v>
      </c>
      <c r="M108" s="230">
        <f>G108*(1+L108/100)</f>
        <v>3150</v>
      </c>
      <c r="N108" s="223">
        <v>2.2000000000000001E-3</v>
      </c>
      <c r="O108" s="223">
        <f>ROUND(E108*N108,5)</f>
        <v>2.2000000000000001E-3</v>
      </c>
      <c r="P108" s="223">
        <v>0</v>
      </c>
      <c r="Q108" s="223">
        <f>ROUND(E108*P108,5)</f>
        <v>0</v>
      </c>
      <c r="R108" s="223"/>
      <c r="S108" s="223"/>
      <c r="T108" s="224">
        <v>0.38</v>
      </c>
      <c r="U108" s="223">
        <f>ROUND(E108*T108,2)</f>
        <v>0.38</v>
      </c>
      <c r="V108" s="213"/>
      <c r="W108" s="213"/>
      <c r="X108" s="213"/>
      <c r="Y108" s="213"/>
      <c r="Z108" s="213"/>
      <c r="AA108" s="213"/>
      <c r="AB108" s="213"/>
      <c r="AC108" s="213"/>
      <c r="AD108" s="213"/>
      <c r="AE108" s="213" t="s">
        <v>115</v>
      </c>
      <c r="AF108" s="213"/>
      <c r="AG108" s="213"/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ht="22.5" outlineLevel="1" x14ac:dyDescent="0.2">
      <c r="A109" s="214">
        <v>94</v>
      </c>
      <c r="B109" s="220" t="s">
        <v>300</v>
      </c>
      <c r="C109" s="247" t="s">
        <v>301</v>
      </c>
      <c r="D109" s="222" t="s">
        <v>130</v>
      </c>
      <c r="E109" s="228">
        <v>3</v>
      </c>
      <c r="F109" s="230">
        <v>35450</v>
      </c>
      <c r="G109" s="230">
        <v>106350</v>
      </c>
      <c r="H109" s="230">
        <v>0</v>
      </c>
      <c r="I109" s="230">
        <f>ROUND(E109*H109,2)</f>
        <v>0</v>
      </c>
      <c r="J109" s="230">
        <v>35450</v>
      </c>
      <c r="K109" s="230">
        <f>ROUND(E109*J109,2)</f>
        <v>106350</v>
      </c>
      <c r="L109" s="230">
        <v>0</v>
      </c>
      <c r="M109" s="230">
        <f>G109*(1+L109/100)</f>
        <v>106350</v>
      </c>
      <c r="N109" s="223">
        <v>0</v>
      </c>
      <c r="O109" s="223">
        <f>ROUND(E109*N109,5)</f>
        <v>0</v>
      </c>
      <c r="P109" s="223">
        <v>0</v>
      </c>
      <c r="Q109" s="223">
        <f>ROUND(E109*P109,5)</f>
        <v>0</v>
      </c>
      <c r="R109" s="223"/>
      <c r="S109" s="223"/>
      <c r="T109" s="224">
        <v>0</v>
      </c>
      <c r="U109" s="223">
        <f>ROUND(E109*T109,2)</f>
        <v>0</v>
      </c>
      <c r="V109" s="213"/>
      <c r="W109" s="213"/>
      <c r="X109" s="213"/>
      <c r="Y109" s="213"/>
      <c r="Z109" s="213"/>
      <c r="AA109" s="213"/>
      <c r="AB109" s="213"/>
      <c r="AC109" s="213"/>
      <c r="AD109" s="213"/>
      <c r="AE109" s="213" t="s">
        <v>115</v>
      </c>
      <c r="AF109" s="213"/>
      <c r="AG109" s="213"/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14">
        <v>95</v>
      </c>
      <c r="B110" s="220" t="s">
        <v>302</v>
      </c>
      <c r="C110" s="247" t="s">
        <v>303</v>
      </c>
      <c r="D110" s="222" t="s">
        <v>130</v>
      </c>
      <c r="E110" s="228">
        <v>5</v>
      </c>
      <c r="F110" s="230">
        <v>2632</v>
      </c>
      <c r="G110" s="230">
        <v>13160</v>
      </c>
      <c r="H110" s="230">
        <v>2632</v>
      </c>
      <c r="I110" s="230">
        <f>ROUND(E110*H110,2)</f>
        <v>13160</v>
      </c>
      <c r="J110" s="230">
        <v>0</v>
      </c>
      <c r="K110" s="230">
        <f>ROUND(E110*J110,2)</f>
        <v>0</v>
      </c>
      <c r="L110" s="230">
        <v>0</v>
      </c>
      <c r="M110" s="230">
        <f>G110*(1+L110/100)</f>
        <v>13160</v>
      </c>
      <c r="N110" s="223">
        <v>3.6999999999999999E-4</v>
      </c>
      <c r="O110" s="223">
        <f>ROUND(E110*N110,5)</f>
        <v>1.8500000000000001E-3</v>
      </c>
      <c r="P110" s="223">
        <v>0</v>
      </c>
      <c r="Q110" s="223">
        <f>ROUND(E110*P110,5)</f>
        <v>0</v>
      </c>
      <c r="R110" s="223"/>
      <c r="S110" s="223"/>
      <c r="T110" s="224">
        <v>0</v>
      </c>
      <c r="U110" s="223">
        <f>ROUND(E110*T110,2)</f>
        <v>0</v>
      </c>
      <c r="V110" s="213"/>
      <c r="W110" s="213"/>
      <c r="X110" s="213"/>
      <c r="Y110" s="213"/>
      <c r="Z110" s="213"/>
      <c r="AA110" s="213"/>
      <c r="AB110" s="213"/>
      <c r="AC110" s="213"/>
      <c r="AD110" s="213"/>
      <c r="AE110" s="213" t="s">
        <v>122</v>
      </c>
      <c r="AF110" s="213"/>
      <c r="AG110" s="213"/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14">
        <v>96</v>
      </c>
      <c r="B111" s="220" t="s">
        <v>304</v>
      </c>
      <c r="C111" s="247" t="s">
        <v>305</v>
      </c>
      <c r="D111" s="222" t="s">
        <v>306</v>
      </c>
      <c r="E111" s="228">
        <v>3</v>
      </c>
      <c r="F111" s="230">
        <v>2030</v>
      </c>
      <c r="G111" s="230">
        <v>6090</v>
      </c>
      <c r="H111" s="230">
        <v>1897.98</v>
      </c>
      <c r="I111" s="230">
        <f>ROUND(E111*H111,2)</f>
        <v>5693.94</v>
      </c>
      <c r="J111" s="230">
        <v>132.01999999999998</v>
      </c>
      <c r="K111" s="230">
        <f>ROUND(E111*J111,2)</f>
        <v>396.06</v>
      </c>
      <c r="L111" s="230">
        <v>0</v>
      </c>
      <c r="M111" s="230">
        <f>G111*(1+L111/100)</f>
        <v>6090</v>
      </c>
      <c r="N111" s="223">
        <v>2.0600000000000002E-3</v>
      </c>
      <c r="O111" s="223">
        <f>ROUND(E111*N111,5)</f>
        <v>6.1799999999999997E-3</v>
      </c>
      <c r="P111" s="223">
        <v>0</v>
      </c>
      <c r="Q111" s="223">
        <f>ROUND(E111*P111,5)</f>
        <v>0</v>
      </c>
      <c r="R111" s="223"/>
      <c r="S111" s="223"/>
      <c r="T111" s="224">
        <v>0.23</v>
      </c>
      <c r="U111" s="223">
        <f>ROUND(E111*T111,2)</f>
        <v>0.69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 t="s">
        <v>115</v>
      </c>
      <c r="AF111" s="213"/>
      <c r="AG111" s="213"/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14">
        <v>97</v>
      </c>
      <c r="B112" s="220" t="s">
        <v>307</v>
      </c>
      <c r="C112" s="247" t="s">
        <v>308</v>
      </c>
      <c r="D112" s="222" t="s">
        <v>130</v>
      </c>
      <c r="E112" s="228">
        <v>4</v>
      </c>
      <c r="F112" s="230">
        <v>1904</v>
      </c>
      <c r="G112" s="230">
        <v>7616</v>
      </c>
      <c r="H112" s="230">
        <v>1771.98</v>
      </c>
      <c r="I112" s="230">
        <f>ROUND(E112*H112,2)</f>
        <v>7087.92</v>
      </c>
      <c r="J112" s="230">
        <v>132.01999999999998</v>
      </c>
      <c r="K112" s="230">
        <f>ROUND(E112*J112,2)</f>
        <v>528.08000000000004</v>
      </c>
      <c r="L112" s="230">
        <v>0</v>
      </c>
      <c r="M112" s="230">
        <f>G112*(1+L112/100)</f>
        <v>7616</v>
      </c>
      <c r="N112" s="223">
        <v>2.0600000000000002E-3</v>
      </c>
      <c r="O112" s="223">
        <f>ROUND(E112*N112,5)</f>
        <v>8.2400000000000008E-3</v>
      </c>
      <c r="P112" s="223">
        <v>0</v>
      </c>
      <c r="Q112" s="223">
        <f>ROUND(E112*P112,5)</f>
        <v>0</v>
      </c>
      <c r="R112" s="223"/>
      <c r="S112" s="223"/>
      <c r="T112" s="224">
        <v>0.23</v>
      </c>
      <c r="U112" s="223">
        <f>ROUND(E112*T112,2)</f>
        <v>0.92</v>
      </c>
      <c r="V112" s="213"/>
      <c r="W112" s="213"/>
      <c r="X112" s="213"/>
      <c r="Y112" s="213"/>
      <c r="Z112" s="213"/>
      <c r="AA112" s="213"/>
      <c r="AB112" s="213"/>
      <c r="AC112" s="213"/>
      <c r="AD112" s="213"/>
      <c r="AE112" s="213" t="s">
        <v>115</v>
      </c>
      <c r="AF112" s="213"/>
      <c r="AG112" s="213"/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14">
        <v>98</v>
      </c>
      <c r="B113" s="220" t="s">
        <v>309</v>
      </c>
      <c r="C113" s="247" t="s">
        <v>310</v>
      </c>
      <c r="D113" s="222" t="s">
        <v>130</v>
      </c>
      <c r="E113" s="228">
        <v>1</v>
      </c>
      <c r="F113" s="230">
        <v>507</v>
      </c>
      <c r="G113" s="230">
        <v>507</v>
      </c>
      <c r="H113" s="230">
        <v>415.16</v>
      </c>
      <c r="I113" s="230">
        <f>ROUND(E113*H113,2)</f>
        <v>415.16</v>
      </c>
      <c r="J113" s="230">
        <v>91.839999999999975</v>
      </c>
      <c r="K113" s="230">
        <f>ROUND(E113*J113,2)</f>
        <v>91.84</v>
      </c>
      <c r="L113" s="230">
        <v>0</v>
      </c>
      <c r="M113" s="230">
        <f>G113*(1+L113/100)</f>
        <v>507</v>
      </c>
      <c r="N113" s="223">
        <v>2.5999999999999998E-4</v>
      </c>
      <c r="O113" s="223">
        <f>ROUND(E113*N113,5)</f>
        <v>2.5999999999999998E-4</v>
      </c>
      <c r="P113" s="223">
        <v>0</v>
      </c>
      <c r="Q113" s="223">
        <f>ROUND(E113*P113,5)</f>
        <v>0</v>
      </c>
      <c r="R113" s="223"/>
      <c r="S113" s="223"/>
      <c r="T113" s="224">
        <v>0.16</v>
      </c>
      <c r="U113" s="223">
        <f>ROUND(E113*T113,2)</f>
        <v>0.16</v>
      </c>
      <c r="V113" s="213"/>
      <c r="W113" s="213"/>
      <c r="X113" s="213"/>
      <c r="Y113" s="213"/>
      <c r="Z113" s="213"/>
      <c r="AA113" s="213"/>
      <c r="AB113" s="213"/>
      <c r="AC113" s="213"/>
      <c r="AD113" s="213"/>
      <c r="AE113" s="213" t="s">
        <v>115</v>
      </c>
      <c r="AF113" s="213"/>
      <c r="AG113" s="213"/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14">
        <v>99</v>
      </c>
      <c r="B114" s="220" t="s">
        <v>311</v>
      </c>
      <c r="C114" s="247" t="s">
        <v>312</v>
      </c>
      <c r="D114" s="222" t="s">
        <v>130</v>
      </c>
      <c r="E114" s="228">
        <v>5</v>
      </c>
      <c r="F114" s="230">
        <v>894</v>
      </c>
      <c r="G114" s="230">
        <v>4470</v>
      </c>
      <c r="H114" s="230">
        <v>759.4</v>
      </c>
      <c r="I114" s="230">
        <f>ROUND(E114*H114,2)</f>
        <v>3797</v>
      </c>
      <c r="J114" s="230">
        <v>134.60000000000002</v>
      </c>
      <c r="K114" s="230">
        <f>ROUND(E114*J114,2)</f>
        <v>673</v>
      </c>
      <c r="L114" s="230">
        <v>0</v>
      </c>
      <c r="M114" s="230">
        <f>G114*(1+L114/100)</f>
        <v>4470</v>
      </c>
      <c r="N114" s="223">
        <v>7.6000000000000004E-4</v>
      </c>
      <c r="O114" s="223">
        <f>ROUND(E114*N114,5)</f>
        <v>3.8E-3</v>
      </c>
      <c r="P114" s="223">
        <v>0</v>
      </c>
      <c r="Q114" s="223">
        <f>ROUND(E114*P114,5)</f>
        <v>0</v>
      </c>
      <c r="R114" s="223"/>
      <c r="S114" s="223"/>
      <c r="T114" s="224">
        <v>0.23449999999999999</v>
      </c>
      <c r="U114" s="223">
        <f>ROUND(E114*T114,2)</f>
        <v>1.17</v>
      </c>
      <c r="V114" s="213"/>
      <c r="W114" s="213"/>
      <c r="X114" s="213"/>
      <c r="Y114" s="213"/>
      <c r="Z114" s="213"/>
      <c r="AA114" s="213"/>
      <c r="AB114" s="213"/>
      <c r="AC114" s="213"/>
      <c r="AD114" s="213"/>
      <c r="AE114" s="213" t="s">
        <v>115</v>
      </c>
      <c r="AF114" s="213"/>
      <c r="AG114" s="213"/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14">
        <v>100</v>
      </c>
      <c r="B115" s="220" t="s">
        <v>313</v>
      </c>
      <c r="C115" s="247" t="s">
        <v>314</v>
      </c>
      <c r="D115" s="222" t="s">
        <v>130</v>
      </c>
      <c r="E115" s="228">
        <v>5</v>
      </c>
      <c r="F115" s="230">
        <v>1058</v>
      </c>
      <c r="G115" s="230">
        <v>5290</v>
      </c>
      <c r="H115" s="230">
        <v>963.28</v>
      </c>
      <c r="I115" s="230">
        <f>ROUND(E115*H115,2)</f>
        <v>4816.3999999999996</v>
      </c>
      <c r="J115" s="230">
        <v>94.720000000000027</v>
      </c>
      <c r="K115" s="230">
        <f>ROUND(E115*J115,2)</f>
        <v>473.6</v>
      </c>
      <c r="L115" s="230">
        <v>0</v>
      </c>
      <c r="M115" s="230">
        <f>G115*(1+L115/100)</f>
        <v>5290</v>
      </c>
      <c r="N115" s="223">
        <v>1.6000000000000001E-4</v>
      </c>
      <c r="O115" s="223">
        <f>ROUND(E115*N115,5)</f>
        <v>8.0000000000000004E-4</v>
      </c>
      <c r="P115" s="223">
        <v>0</v>
      </c>
      <c r="Q115" s="223">
        <f>ROUND(E115*P115,5)</f>
        <v>0</v>
      </c>
      <c r="R115" s="223"/>
      <c r="S115" s="223"/>
      <c r="T115" s="224">
        <v>0.16500000000000001</v>
      </c>
      <c r="U115" s="223">
        <f>ROUND(E115*T115,2)</f>
        <v>0.83</v>
      </c>
      <c r="V115" s="213"/>
      <c r="W115" s="213"/>
      <c r="X115" s="213"/>
      <c r="Y115" s="213"/>
      <c r="Z115" s="213"/>
      <c r="AA115" s="213"/>
      <c r="AB115" s="213"/>
      <c r="AC115" s="213"/>
      <c r="AD115" s="213"/>
      <c r="AE115" s="213" t="s">
        <v>115</v>
      </c>
      <c r="AF115" s="213"/>
      <c r="AG115" s="213"/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14">
        <v>101</v>
      </c>
      <c r="B116" s="220" t="s">
        <v>315</v>
      </c>
      <c r="C116" s="247" t="s">
        <v>316</v>
      </c>
      <c r="D116" s="222" t="s">
        <v>130</v>
      </c>
      <c r="E116" s="228">
        <v>1</v>
      </c>
      <c r="F116" s="230">
        <v>212.5</v>
      </c>
      <c r="G116" s="230">
        <v>212.5</v>
      </c>
      <c r="H116" s="230">
        <v>0</v>
      </c>
      <c r="I116" s="230">
        <f>ROUND(E116*H116,2)</f>
        <v>0</v>
      </c>
      <c r="J116" s="230">
        <v>212.5</v>
      </c>
      <c r="K116" s="230">
        <f>ROUND(E116*J116,2)</f>
        <v>212.5</v>
      </c>
      <c r="L116" s="230">
        <v>0</v>
      </c>
      <c r="M116" s="230">
        <f>G116*(1+L116/100)</f>
        <v>212.5</v>
      </c>
      <c r="N116" s="223">
        <v>2.0000000000000001E-4</v>
      </c>
      <c r="O116" s="223">
        <f>ROUND(E116*N116,5)</f>
        <v>2.0000000000000001E-4</v>
      </c>
      <c r="P116" s="223">
        <v>0</v>
      </c>
      <c r="Q116" s="223">
        <f>ROUND(E116*P116,5)</f>
        <v>0</v>
      </c>
      <c r="R116" s="223"/>
      <c r="S116" s="223"/>
      <c r="T116" s="224">
        <v>0.37</v>
      </c>
      <c r="U116" s="223">
        <f>ROUND(E116*T116,2)</f>
        <v>0.37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 t="s">
        <v>115</v>
      </c>
      <c r="AF116" s="213"/>
      <c r="AG116" s="213"/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14">
        <v>102</v>
      </c>
      <c r="B117" s="220" t="s">
        <v>317</v>
      </c>
      <c r="C117" s="247" t="s">
        <v>318</v>
      </c>
      <c r="D117" s="222" t="s">
        <v>130</v>
      </c>
      <c r="E117" s="228">
        <v>1</v>
      </c>
      <c r="F117" s="230">
        <v>26841</v>
      </c>
      <c r="G117" s="230">
        <v>26841</v>
      </c>
      <c r="H117" s="230">
        <v>26841</v>
      </c>
      <c r="I117" s="230">
        <f>ROUND(E117*H117,2)</f>
        <v>26841</v>
      </c>
      <c r="J117" s="230">
        <v>0</v>
      </c>
      <c r="K117" s="230">
        <f>ROUND(E117*J117,2)</f>
        <v>0</v>
      </c>
      <c r="L117" s="230">
        <v>0</v>
      </c>
      <c r="M117" s="230">
        <f>G117*(1+L117/100)</f>
        <v>26841</v>
      </c>
      <c r="N117" s="223">
        <v>8.9999999999999993E-3</v>
      </c>
      <c r="O117" s="223">
        <f>ROUND(E117*N117,5)</f>
        <v>8.9999999999999993E-3</v>
      </c>
      <c r="P117" s="223">
        <v>0</v>
      </c>
      <c r="Q117" s="223">
        <f>ROUND(E117*P117,5)</f>
        <v>0</v>
      </c>
      <c r="R117" s="223"/>
      <c r="S117" s="223"/>
      <c r="T117" s="224">
        <v>0</v>
      </c>
      <c r="U117" s="223">
        <f>ROUND(E117*T117,2)</f>
        <v>0</v>
      </c>
      <c r="V117" s="213"/>
      <c r="W117" s="213"/>
      <c r="X117" s="213"/>
      <c r="Y117" s="213"/>
      <c r="Z117" s="213"/>
      <c r="AA117" s="213"/>
      <c r="AB117" s="213"/>
      <c r="AC117" s="213"/>
      <c r="AD117" s="213"/>
      <c r="AE117" s="213" t="s">
        <v>122</v>
      </c>
      <c r="AF117" s="213"/>
      <c r="AG117" s="213"/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14">
        <v>103</v>
      </c>
      <c r="B118" s="220" t="s">
        <v>319</v>
      </c>
      <c r="C118" s="247" t="s">
        <v>320</v>
      </c>
      <c r="D118" s="222" t="s">
        <v>239</v>
      </c>
      <c r="E118" s="228">
        <v>1</v>
      </c>
      <c r="F118" s="230">
        <v>1797</v>
      </c>
      <c r="G118" s="230">
        <v>1797</v>
      </c>
      <c r="H118" s="230">
        <v>1293.03</v>
      </c>
      <c r="I118" s="230">
        <f>ROUND(E118*H118,2)</f>
        <v>1293.03</v>
      </c>
      <c r="J118" s="230">
        <v>503.97</v>
      </c>
      <c r="K118" s="230">
        <f>ROUND(E118*J118,2)</f>
        <v>503.97</v>
      </c>
      <c r="L118" s="230">
        <v>0</v>
      </c>
      <c r="M118" s="230">
        <f>G118*(1+L118/100)</f>
        <v>1797</v>
      </c>
      <c r="N118" s="223">
        <v>1.09E-3</v>
      </c>
      <c r="O118" s="223">
        <f>ROUND(E118*N118,5)</f>
        <v>1.09E-3</v>
      </c>
      <c r="P118" s="223">
        <v>0</v>
      </c>
      <c r="Q118" s="223">
        <f>ROUND(E118*P118,5)</f>
        <v>0</v>
      </c>
      <c r="R118" s="223"/>
      <c r="S118" s="223"/>
      <c r="T118" s="224">
        <v>0.878</v>
      </c>
      <c r="U118" s="223">
        <f>ROUND(E118*T118,2)</f>
        <v>0.88</v>
      </c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 t="s">
        <v>115</v>
      </c>
      <c r="AF118" s="213"/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14">
        <v>104</v>
      </c>
      <c r="B119" s="220" t="s">
        <v>321</v>
      </c>
      <c r="C119" s="247" t="s">
        <v>322</v>
      </c>
      <c r="D119" s="222" t="s">
        <v>130</v>
      </c>
      <c r="E119" s="228">
        <v>1</v>
      </c>
      <c r="F119" s="230">
        <v>864</v>
      </c>
      <c r="G119" s="230">
        <v>864</v>
      </c>
      <c r="H119" s="230">
        <v>727.96</v>
      </c>
      <c r="I119" s="230">
        <f>ROUND(E119*H119,2)</f>
        <v>727.96</v>
      </c>
      <c r="J119" s="230">
        <v>136.03999999999996</v>
      </c>
      <c r="K119" s="230">
        <f>ROUND(E119*J119,2)</f>
        <v>136.04</v>
      </c>
      <c r="L119" s="230">
        <v>0</v>
      </c>
      <c r="M119" s="230">
        <f>G119*(1+L119/100)</f>
        <v>864</v>
      </c>
      <c r="N119" s="223">
        <v>3.2000000000000003E-4</v>
      </c>
      <c r="O119" s="223">
        <f>ROUND(E119*N119,5)</f>
        <v>3.2000000000000003E-4</v>
      </c>
      <c r="P119" s="223">
        <v>0</v>
      </c>
      <c r="Q119" s="223">
        <f>ROUND(E119*P119,5)</f>
        <v>0</v>
      </c>
      <c r="R119" s="223"/>
      <c r="S119" s="223"/>
      <c r="T119" s="224">
        <v>0.23699999999999999</v>
      </c>
      <c r="U119" s="223">
        <f>ROUND(E119*T119,2)</f>
        <v>0.24</v>
      </c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 t="s">
        <v>115</v>
      </c>
      <c r="AF119" s="213"/>
      <c r="AG119" s="213"/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14">
        <v>105</v>
      </c>
      <c r="B120" s="220" t="s">
        <v>323</v>
      </c>
      <c r="C120" s="247" t="s">
        <v>324</v>
      </c>
      <c r="D120" s="222" t="s">
        <v>239</v>
      </c>
      <c r="E120" s="228">
        <v>1</v>
      </c>
      <c r="F120" s="230">
        <v>966</v>
      </c>
      <c r="G120" s="230">
        <v>966</v>
      </c>
      <c r="H120" s="230">
        <v>675.55</v>
      </c>
      <c r="I120" s="230">
        <f>ROUND(E120*H120,2)</f>
        <v>675.55</v>
      </c>
      <c r="J120" s="230">
        <v>290.45000000000005</v>
      </c>
      <c r="K120" s="230">
        <f>ROUND(E120*J120,2)</f>
        <v>290.45</v>
      </c>
      <c r="L120" s="230">
        <v>0</v>
      </c>
      <c r="M120" s="230">
        <f>G120*(1+L120/100)</f>
        <v>966</v>
      </c>
      <c r="N120" s="223">
        <v>7.2000000000000005E-4</v>
      </c>
      <c r="O120" s="223">
        <f>ROUND(E120*N120,5)</f>
        <v>7.2000000000000005E-4</v>
      </c>
      <c r="P120" s="223">
        <v>0</v>
      </c>
      <c r="Q120" s="223">
        <f>ROUND(E120*P120,5)</f>
        <v>0</v>
      </c>
      <c r="R120" s="223"/>
      <c r="S120" s="223"/>
      <c r="T120" s="224">
        <v>0.50600000000000001</v>
      </c>
      <c r="U120" s="223">
        <f>ROUND(E120*T120,2)</f>
        <v>0.51</v>
      </c>
      <c r="V120" s="213"/>
      <c r="W120" s="213"/>
      <c r="X120" s="213"/>
      <c r="Y120" s="213"/>
      <c r="Z120" s="213"/>
      <c r="AA120" s="213"/>
      <c r="AB120" s="213"/>
      <c r="AC120" s="213"/>
      <c r="AD120" s="213"/>
      <c r="AE120" s="213" t="s">
        <v>115</v>
      </c>
      <c r="AF120" s="213"/>
      <c r="AG120" s="213"/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14">
        <v>106</v>
      </c>
      <c r="B121" s="220" t="s">
        <v>325</v>
      </c>
      <c r="C121" s="247" t="s">
        <v>326</v>
      </c>
      <c r="D121" s="222" t="s">
        <v>130</v>
      </c>
      <c r="E121" s="228">
        <v>1</v>
      </c>
      <c r="F121" s="230">
        <v>8985</v>
      </c>
      <c r="G121" s="230">
        <v>8985</v>
      </c>
      <c r="H121" s="230">
        <v>8985</v>
      </c>
      <c r="I121" s="230">
        <f>ROUND(E121*H121,2)</f>
        <v>8985</v>
      </c>
      <c r="J121" s="230">
        <v>0</v>
      </c>
      <c r="K121" s="230">
        <f>ROUND(E121*J121,2)</f>
        <v>0</v>
      </c>
      <c r="L121" s="230">
        <v>0</v>
      </c>
      <c r="M121" s="230">
        <f>G121*(1+L121/100)</f>
        <v>8985</v>
      </c>
      <c r="N121" s="223">
        <v>6.4999999999999997E-3</v>
      </c>
      <c r="O121" s="223">
        <f>ROUND(E121*N121,5)</f>
        <v>6.4999999999999997E-3</v>
      </c>
      <c r="P121" s="223">
        <v>0</v>
      </c>
      <c r="Q121" s="223">
        <f>ROUND(E121*P121,5)</f>
        <v>0</v>
      </c>
      <c r="R121" s="223"/>
      <c r="S121" s="223"/>
      <c r="T121" s="224">
        <v>0</v>
      </c>
      <c r="U121" s="223">
        <f>ROUND(E121*T121,2)</f>
        <v>0</v>
      </c>
      <c r="V121" s="213"/>
      <c r="W121" s="213"/>
      <c r="X121" s="213"/>
      <c r="Y121" s="213"/>
      <c r="Z121" s="213"/>
      <c r="AA121" s="213"/>
      <c r="AB121" s="213"/>
      <c r="AC121" s="213"/>
      <c r="AD121" s="213"/>
      <c r="AE121" s="213" t="s">
        <v>122</v>
      </c>
      <c r="AF121" s="213"/>
      <c r="AG121" s="213"/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ht="22.5" outlineLevel="1" x14ac:dyDescent="0.2">
      <c r="A122" s="214">
        <v>107</v>
      </c>
      <c r="B122" s="220" t="s">
        <v>327</v>
      </c>
      <c r="C122" s="247" t="s">
        <v>328</v>
      </c>
      <c r="D122" s="222" t="s">
        <v>130</v>
      </c>
      <c r="E122" s="228">
        <v>2</v>
      </c>
      <c r="F122" s="230">
        <v>2245</v>
      </c>
      <c r="G122" s="230">
        <v>4490</v>
      </c>
      <c r="H122" s="230">
        <v>1989.56</v>
      </c>
      <c r="I122" s="230">
        <f>ROUND(E122*H122,2)</f>
        <v>3979.12</v>
      </c>
      <c r="J122" s="230">
        <v>255.44000000000005</v>
      </c>
      <c r="K122" s="230">
        <f>ROUND(E122*J122,2)</f>
        <v>510.88</v>
      </c>
      <c r="L122" s="230">
        <v>0</v>
      </c>
      <c r="M122" s="230">
        <f>G122*(1+L122/100)</f>
        <v>4490</v>
      </c>
      <c r="N122" s="223">
        <v>1.64E-3</v>
      </c>
      <c r="O122" s="223">
        <f>ROUND(E122*N122,5)</f>
        <v>3.2799999999999999E-3</v>
      </c>
      <c r="P122" s="223">
        <v>0</v>
      </c>
      <c r="Q122" s="223">
        <f>ROUND(E122*P122,5)</f>
        <v>0</v>
      </c>
      <c r="R122" s="223"/>
      <c r="S122" s="223"/>
      <c r="T122" s="224">
        <v>0.44500000000000001</v>
      </c>
      <c r="U122" s="223">
        <f>ROUND(E122*T122,2)</f>
        <v>0.89</v>
      </c>
      <c r="V122" s="213"/>
      <c r="W122" s="213"/>
      <c r="X122" s="213"/>
      <c r="Y122" s="213"/>
      <c r="Z122" s="213"/>
      <c r="AA122" s="213"/>
      <c r="AB122" s="213"/>
      <c r="AC122" s="213"/>
      <c r="AD122" s="213"/>
      <c r="AE122" s="213" t="s">
        <v>115</v>
      </c>
      <c r="AF122" s="213"/>
      <c r="AG122" s="213"/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14">
        <v>108</v>
      </c>
      <c r="B123" s="220" t="s">
        <v>329</v>
      </c>
      <c r="C123" s="247" t="s">
        <v>330</v>
      </c>
      <c r="D123" s="222" t="s">
        <v>130</v>
      </c>
      <c r="E123" s="228">
        <v>1</v>
      </c>
      <c r="F123" s="230">
        <v>640</v>
      </c>
      <c r="G123" s="230">
        <v>640</v>
      </c>
      <c r="H123" s="230">
        <v>492.48</v>
      </c>
      <c r="I123" s="230">
        <f>ROUND(E123*H123,2)</f>
        <v>492.48</v>
      </c>
      <c r="J123" s="230">
        <v>147.51999999999998</v>
      </c>
      <c r="K123" s="230">
        <f>ROUND(E123*J123,2)</f>
        <v>147.52000000000001</v>
      </c>
      <c r="L123" s="230">
        <v>0</v>
      </c>
      <c r="M123" s="230">
        <f>G123*(1+L123/100)</f>
        <v>640</v>
      </c>
      <c r="N123" s="223">
        <v>1.2999999999999999E-4</v>
      </c>
      <c r="O123" s="223">
        <f>ROUND(E123*N123,5)</f>
        <v>1.2999999999999999E-4</v>
      </c>
      <c r="P123" s="223">
        <v>0</v>
      </c>
      <c r="Q123" s="223">
        <f>ROUND(E123*P123,5)</f>
        <v>0</v>
      </c>
      <c r="R123" s="223"/>
      <c r="S123" s="223"/>
      <c r="T123" s="224">
        <v>0.25700000000000001</v>
      </c>
      <c r="U123" s="223">
        <f>ROUND(E123*T123,2)</f>
        <v>0.26</v>
      </c>
      <c r="V123" s="213"/>
      <c r="W123" s="213"/>
      <c r="X123" s="213"/>
      <c r="Y123" s="213"/>
      <c r="Z123" s="213"/>
      <c r="AA123" s="213"/>
      <c r="AB123" s="213"/>
      <c r="AC123" s="213"/>
      <c r="AD123" s="213"/>
      <c r="AE123" s="213" t="s">
        <v>115</v>
      </c>
      <c r="AF123" s="213"/>
      <c r="AG123" s="213"/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14">
        <v>109</v>
      </c>
      <c r="B124" s="220" t="s">
        <v>331</v>
      </c>
      <c r="C124" s="247" t="s">
        <v>332</v>
      </c>
      <c r="D124" s="222" t="s">
        <v>130</v>
      </c>
      <c r="E124" s="228">
        <v>1</v>
      </c>
      <c r="F124" s="230">
        <v>7632</v>
      </c>
      <c r="G124" s="230">
        <v>7632</v>
      </c>
      <c r="H124" s="230">
        <v>7632</v>
      </c>
      <c r="I124" s="230">
        <f>ROUND(E124*H124,2)</f>
        <v>7632</v>
      </c>
      <c r="J124" s="230">
        <v>0</v>
      </c>
      <c r="K124" s="230">
        <f>ROUND(E124*J124,2)</f>
        <v>0</v>
      </c>
      <c r="L124" s="230">
        <v>0</v>
      </c>
      <c r="M124" s="230">
        <f>G124*(1+L124/100)</f>
        <v>7632</v>
      </c>
      <c r="N124" s="223">
        <v>3.5100000000000001E-3</v>
      </c>
      <c r="O124" s="223">
        <f>ROUND(E124*N124,5)</f>
        <v>3.5100000000000001E-3</v>
      </c>
      <c r="P124" s="223">
        <v>0</v>
      </c>
      <c r="Q124" s="223">
        <f>ROUND(E124*P124,5)</f>
        <v>0</v>
      </c>
      <c r="R124" s="223"/>
      <c r="S124" s="223"/>
      <c r="T124" s="224">
        <v>0</v>
      </c>
      <c r="U124" s="223">
        <f>ROUND(E124*T124,2)</f>
        <v>0</v>
      </c>
      <c r="V124" s="213"/>
      <c r="W124" s="213"/>
      <c r="X124" s="213"/>
      <c r="Y124" s="213"/>
      <c r="Z124" s="213"/>
      <c r="AA124" s="213"/>
      <c r="AB124" s="213"/>
      <c r="AC124" s="213"/>
      <c r="AD124" s="213"/>
      <c r="AE124" s="213" t="s">
        <v>122</v>
      </c>
      <c r="AF124" s="213"/>
      <c r="AG124" s="213"/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14">
        <v>110</v>
      </c>
      <c r="B125" s="220" t="s">
        <v>333</v>
      </c>
      <c r="C125" s="247" t="s">
        <v>334</v>
      </c>
      <c r="D125" s="222" t="s">
        <v>130</v>
      </c>
      <c r="E125" s="228">
        <v>1</v>
      </c>
      <c r="F125" s="230">
        <v>1652</v>
      </c>
      <c r="G125" s="230">
        <v>1652</v>
      </c>
      <c r="H125" s="230">
        <v>1652</v>
      </c>
      <c r="I125" s="230">
        <f>ROUND(E125*H125,2)</f>
        <v>1652</v>
      </c>
      <c r="J125" s="230">
        <v>0</v>
      </c>
      <c r="K125" s="230">
        <f>ROUND(E125*J125,2)</f>
        <v>0</v>
      </c>
      <c r="L125" s="230">
        <v>0</v>
      </c>
      <c r="M125" s="230">
        <f>G125*(1+L125/100)</f>
        <v>1652</v>
      </c>
      <c r="N125" s="223">
        <v>7.9000000000000001E-4</v>
      </c>
      <c r="O125" s="223">
        <f>ROUND(E125*N125,5)</f>
        <v>7.9000000000000001E-4</v>
      </c>
      <c r="P125" s="223">
        <v>0</v>
      </c>
      <c r="Q125" s="223">
        <f>ROUND(E125*P125,5)</f>
        <v>0</v>
      </c>
      <c r="R125" s="223"/>
      <c r="S125" s="223"/>
      <c r="T125" s="224">
        <v>0</v>
      </c>
      <c r="U125" s="223">
        <f>ROUND(E125*T125,2)</f>
        <v>0</v>
      </c>
      <c r="V125" s="213"/>
      <c r="W125" s="213"/>
      <c r="X125" s="213"/>
      <c r="Y125" s="213"/>
      <c r="Z125" s="213"/>
      <c r="AA125" s="213"/>
      <c r="AB125" s="213"/>
      <c r="AC125" s="213"/>
      <c r="AD125" s="213"/>
      <c r="AE125" s="213" t="s">
        <v>122</v>
      </c>
      <c r="AF125" s="213"/>
      <c r="AG125" s="213"/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14">
        <v>111</v>
      </c>
      <c r="B126" s="220" t="s">
        <v>335</v>
      </c>
      <c r="C126" s="247" t="s">
        <v>336</v>
      </c>
      <c r="D126" s="222" t="s">
        <v>130</v>
      </c>
      <c r="E126" s="228">
        <v>1</v>
      </c>
      <c r="F126" s="230">
        <v>115</v>
      </c>
      <c r="G126" s="230">
        <v>115</v>
      </c>
      <c r="H126" s="230">
        <v>115</v>
      </c>
      <c r="I126" s="230">
        <f>ROUND(E126*H126,2)</f>
        <v>115</v>
      </c>
      <c r="J126" s="230">
        <v>0</v>
      </c>
      <c r="K126" s="230">
        <f>ROUND(E126*J126,2)</f>
        <v>0</v>
      </c>
      <c r="L126" s="230">
        <v>0</v>
      </c>
      <c r="M126" s="230">
        <f>G126*(1+L126/100)</f>
        <v>115</v>
      </c>
      <c r="N126" s="223">
        <v>1.8000000000000001E-4</v>
      </c>
      <c r="O126" s="223">
        <f>ROUND(E126*N126,5)</f>
        <v>1.8000000000000001E-4</v>
      </c>
      <c r="P126" s="223">
        <v>0</v>
      </c>
      <c r="Q126" s="223">
        <f>ROUND(E126*P126,5)</f>
        <v>0</v>
      </c>
      <c r="R126" s="223"/>
      <c r="S126" s="223"/>
      <c r="T126" s="224">
        <v>0</v>
      </c>
      <c r="U126" s="223">
        <f>ROUND(E126*T126,2)</f>
        <v>0</v>
      </c>
      <c r="V126" s="213"/>
      <c r="W126" s="213"/>
      <c r="X126" s="213"/>
      <c r="Y126" s="213"/>
      <c r="Z126" s="213"/>
      <c r="AA126" s="213"/>
      <c r="AB126" s="213"/>
      <c r="AC126" s="213"/>
      <c r="AD126" s="213"/>
      <c r="AE126" s="213" t="s">
        <v>122</v>
      </c>
      <c r="AF126" s="213"/>
      <c r="AG126" s="213"/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14">
        <v>112</v>
      </c>
      <c r="B127" s="220" t="s">
        <v>337</v>
      </c>
      <c r="C127" s="247" t="s">
        <v>338</v>
      </c>
      <c r="D127" s="222" t="s">
        <v>130</v>
      </c>
      <c r="E127" s="228">
        <v>3</v>
      </c>
      <c r="F127" s="230">
        <v>4790</v>
      </c>
      <c r="G127" s="230">
        <v>14370</v>
      </c>
      <c r="H127" s="230">
        <v>4216</v>
      </c>
      <c r="I127" s="230">
        <f>ROUND(E127*H127,2)</f>
        <v>12648</v>
      </c>
      <c r="J127" s="230">
        <v>574</v>
      </c>
      <c r="K127" s="230">
        <f>ROUND(E127*J127,2)</f>
        <v>1722</v>
      </c>
      <c r="L127" s="230">
        <v>0</v>
      </c>
      <c r="M127" s="230">
        <f>G127*(1+L127/100)</f>
        <v>14370</v>
      </c>
      <c r="N127" s="223">
        <v>1.1000000000000001E-3</v>
      </c>
      <c r="O127" s="223">
        <f>ROUND(E127*N127,5)</f>
        <v>3.3E-3</v>
      </c>
      <c r="P127" s="223">
        <v>0</v>
      </c>
      <c r="Q127" s="223">
        <f>ROUND(E127*P127,5)</f>
        <v>0</v>
      </c>
      <c r="R127" s="223"/>
      <c r="S127" s="223"/>
      <c r="T127" s="224">
        <v>1</v>
      </c>
      <c r="U127" s="223">
        <f>ROUND(E127*T127,2)</f>
        <v>3</v>
      </c>
      <c r="V127" s="213"/>
      <c r="W127" s="213"/>
      <c r="X127" s="213"/>
      <c r="Y127" s="213"/>
      <c r="Z127" s="213"/>
      <c r="AA127" s="213"/>
      <c r="AB127" s="213"/>
      <c r="AC127" s="213"/>
      <c r="AD127" s="213"/>
      <c r="AE127" s="213" t="s">
        <v>115</v>
      </c>
      <c r="AF127" s="213"/>
      <c r="AG127" s="213"/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ht="22.5" outlineLevel="1" x14ac:dyDescent="0.2">
      <c r="A128" s="214">
        <v>113</v>
      </c>
      <c r="B128" s="220" t="s">
        <v>339</v>
      </c>
      <c r="C128" s="247" t="s">
        <v>340</v>
      </c>
      <c r="D128" s="222" t="s">
        <v>130</v>
      </c>
      <c r="E128" s="228">
        <v>3</v>
      </c>
      <c r="F128" s="230">
        <v>1130</v>
      </c>
      <c r="G128" s="230">
        <v>3390</v>
      </c>
      <c r="H128" s="230">
        <v>1130</v>
      </c>
      <c r="I128" s="230">
        <f>ROUND(E128*H128,2)</f>
        <v>3390</v>
      </c>
      <c r="J128" s="230">
        <v>0</v>
      </c>
      <c r="K128" s="230">
        <f>ROUND(E128*J128,2)</f>
        <v>0</v>
      </c>
      <c r="L128" s="230">
        <v>0</v>
      </c>
      <c r="M128" s="230">
        <f>G128*(1+L128/100)</f>
        <v>3390</v>
      </c>
      <c r="N128" s="223">
        <v>2.3000000000000001E-4</v>
      </c>
      <c r="O128" s="223">
        <f>ROUND(E128*N128,5)</f>
        <v>6.8999999999999997E-4</v>
      </c>
      <c r="P128" s="223">
        <v>0</v>
      </c>
      <c r="Q128" s="223">
        <f>ROUND(E128*P128,5)</f>
        <v>0</v>
      </c>
      <c r="R128" s="223"/>
      <c r="S128" s="223"/>
      <c r="T128" s="224">
        <v>0</v>
      </c>
      <c r="U128" s="223">
        <f>ROUND(E128*T128,2)</f>
        <v>0</v>
      </c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 t="s">
        <v>122</v>
      </c>
      <c r="AF128" s="213"/>
      <c r="AG128" s="213"/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14">
        <v>114</v>
      </c>
      <c r="B129" s="220" t="s">
        <v>341</v>
      </c>
      <c r="C129" s="247" t="s">
        <v>342</v>
      </c>
      <c r="D129" s="222" t="s">
        <v>121</v>
      </c>
      <c r="E129" s="228">
        <v>0.25</v>
      </c>
      <c r="F129" s="230">
        <v>878</v>
      </c>
      <c r="G129" s="230">
        <v>219.5</v>
      </c>
      <c r="H129" s="230">
        <v>0</v>
      </c>
      <c r="I129" s="230">
        <f>ROUND(E129*H129,2)</f>
        <v>0</v>
      </c>
      <c r="J129" s="230">
        <v>878</v>
      </c>
      <c r="K129" s="230">
        <f>ROUND(E129*J129,2)</f>
        <v>219.5</v>
      </c>
      <c r="L129" s="230">
        <v>0</v>
      </c>
      <c r="M129" s="230">
        <f>G129*(1+L129/100)</f>
        <v>219.5</v>
      </c>
      <c r="N129" s="223">
        <v>0</v>
      </c>
      <c r="O129" s="223">
        <f>ROUND(E129*N129,5)</f>
        <v>0</v>
      </c>
      <c r="P129" s="223">
        <v>0</v>
      </c>
      <c r="Q129" s="223">
        <f>ROUND(E129*P129,5)</f>
        <v>0</v>
      </c>
      <c r="R129" s="223"/>
      <c r="S129" s="223"/>
      <c r="T129" s="224">
        <v>1.5169999999999999</v>
      </c>
      <c r="U129" s="223">
        <f>ROUND(E129*T129,2)</f>
        <v>0.38</v>
      </c>
      <c r="V129" s="213"/>
      <c r="W129" s="213"/>
      <c r="X129" s="213"/>
      <c r="Y129" s="213"/>
      <c r="Z129" s="213"/>
      <c r="AA129" s="213"/>
      <c r="AB129" s="213"/>
      <c r="AC129" s="213"/>
      <c r="AD129" s="213"/>
      <c r="AE129" s="213" t="s">
        <v>115</v>
      </c>
      <c r="AF129" s="213"/>
      <c r="AG129" s="213"/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x14ac:dyDescent="0.2">
      <c r="A130" s="215" t="s">
        <v>110</v>
      </c>
      <c r="B130" s="221" t="s">
        <v>79</v>
      </c>
      <c r="C130" s="248" t="s">
        <v>80</v>
      </c>
      <c r="D130" s="225"/>
      <c r="E130" s="229"/>
      <c r="F130" s="231"/>
      <c r="G130" s="231">
        <f>SUMIF(AE131:AE132,"&lt;&gt;NOR",G131:G132)</f>
        <v>48228.38</v>
      </c>
      <c r="H130" s="231"/>
      <c r="I130" s="231">
        <f>SUM(I131:I132)</f>
        <v>38632.800000000003</v>
      </c>
      <c r="J130" s="231"/>
      <c r="K130" s="231">
        <f>SUM(K131:K132)</f>
        <v>9595.58</v>
      </c>
      <c r="L130" s="231"/>
      <c r="M130" s="231">
        <f>SUM(M131:M132)</f>
        <v>48228.38</v>
      </c>
      <c r="N130" s="226"/>
      <c r="O130" s="226">
        <f>SUM(O131:O132)</f>
        <v>4.4999999999999998E-2</v>
      </c>
      <c r="P130" s="226"/>
      <c r="Q130" s="226">
        <f>SUM(Q131:Q132)</f>
        <v>0</v>
      </c>
      <c r="R130" s="226"/>
      <c r="S130" s="226"/>
      <c r="T130" s="227"/>
      <c r="U130" s="226">
        <f>SUM(U131:U132)</f>
        <v>8.93</v>
      </c>
      <c r="AE130" t="s">
        <v>111</v>
      </c>
    </row>
    <row r="131" spans="1:60" outlineLevel="1" x14ac:dyDescent="0.2">
      <c r="A131" s="214">
        <v>115</v>
      </c>
      <c r="B131" s="220" t="s">
        <v>343</v>
      </c>
      <c r="C131" s="247" t="s">
        <v>344</v>
      </c>
      <c r="D131" s="222" t="s">
        <v>239</v>
      </c>
      <c r="E131" s="228">
        <v>5</v>
      </c>
      <c r="F131" s="230">
        <v>9637</v>
      </c>
      <c r="G131" s="230">
        <v>48185</v>
      </c>
      <c r="H131" s="230">
        <v>7726.56</v>
      </c>
      <c r="I131" s="230">
        <f>ROUND(E131*H131,2)</f>
        <v>38632.800000000003</v>
      </c>
      <c r="J131" s="230">
        <v>1910.4399999999996</v>
      </c>
      <c r="K131" s="230">
        <f>ROUND(E131*J131,2)</f>
        <v>9552.2000000000007</v>
      </c>
      <c r="L131" s="230">
        <v>0</v>
      </c>
      <c r="M131" s="230">
        <f>G131*(1+L131/100)</f>
        <v>48185</v>
      </c>
      <c r="N131" s="223">
        <v>8.9999999999999993E-3</v>
      </c>
      <c r="O131" s="223">
        <f>ROUND(E131*N131,5)</f>
        <v>4.4999999999999998E-2</v>
      </c>
      <c r="P131" s="223">
        <v>0</v>
      </c>
      <c r="Q131" s="223">
        <f>ROUND(E131*P131,5)</f>
        <v>0</v>
      </c>
      <c r="R131" s="223"/>
      <c r="S131" s="223"/>
      <c r="T131" s="224">
        <v>1.77</v>
      </c>
      <c r="U131" s="223">
        <f>ROUND(E131*T131,2)</f>
        <v>8.85</v>
      </c>
      <c r="V131" s="213"/>
      <c r="W131" s="213"/>
      <c r="X131" s="213"/>
      <c r="Y131" s="213"/>
      <c r="Z131" s="213"/>
      <c r="AA131" s="213"/>
      <c r="AB131" s="213"/>
      <c r="AC131" s="213"/>
      <c r="AD131" s="213"/>
      <c r="AE131" s="213" t="s">
        <v>115</v>
      </c>
      <c r="AF131" s="213"/>
      <c r="AG131" s="213"/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ht="22.5" outlineLevel="1" x14ac:dyDescent="0.2">
      <c r="A132" s="214">
        <v>116</v>
      </c>
      <c r="B132" s="220" t="s">
        <v>345</v>
      </c>
      <c r="C132" s="247" t="s">
        <v>346</v>
      </c>
      <c r="D132" s="222" t="s">
        <v>121</v>
      </c>
      <c r="E132" s="228">
        <v>4.4999999999999998E-2</v>
      </c>
      <c r="F132" s="230">
        <v>964</v>
      </c>
      <c r="G132" s="230">
        <v>43.38</v>
      </c>
      <c r="H132" s="230">
        <v>0</v>
      </c>
      <c r="I132" s="230">
        <f>ROUND(E132*H132,2)</f>
        <v>0</v>
      </c>
      <c r="J132" s="230">
        <v>964</v>
      </c>
      <c r="K132" s="230">
        <f>ROUND(E132*J132,2)</f>
        <v>43.38</v>
      </c>
      <c r="L132" s="230">
        <v>0</v>
      </c>
      <c r="M132" s="230">
        <f>G132*(1+L132/100)</f>
        <v>43.38</v>
      </c>
      <c r="N132" s="223">
        <v>0</v>
      </c>
      <c r="O132" s="223">
        <f>ROUND(E132*N132,5)</f>
        <v>0</v>
      </c>
      <c r="P132" s="223">
        <v>0</v>
      </c>
      <c r="Q132" s="223">
        <f>ROUND(E132*P132,5)</f>
        <v>0</v>
      </c>
      <c r="R132" s="223"/>
      <c r="S132" s="223"/>
      <c r="T132" s="224">
        <v>1.667</v>
      </c>
      <c r="U132" s="223">
        <f>ROUND(E132*T132,2)</f>
        <v>0.08</v>
      </c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213" t="s">
        <v>115</v>
      </c>
      <c r="AF132" s="213"/>
      <c r="AG132" s="213"/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x14ac:dyDescent="0.2">
      <c r="A133" s="215" t="s">
        <v>110</v>
      </c>
      <c r="B133" s="221" t="s">
        <v>81</v>
      </c>
      <c r="C133" s="248" t="s">
        <v>82</v>
      </c>
      <c r="D133" s="225"/>
      <c r="E133" s="229"/>
      <c r="F133" s="231"/>
      <c r="G133" s="231">
        <f>SUMIF(AE134:AE134,"&lt;&gt;NOR",G134:G134)</f>
        <v>386</v>
      </c>
      <c r="H133" s="231"/>
      <c r="I133" s="231">
        <f>SUM(I134:I134)</f>
        <v>297.89999999999998</v>
      </c>
      <c r="J133" s="231"/>
      <c r="K133" s="231">
        <f>SUM(K134:K134)</f>
        <v>88.1</v>
      </c>
      <c r="L133" s="231"/>
      <c r="M133" s="231">
        <f>SUM(M134:M134)</f>
        <v>386</v>
      </c>
      <c r="N133" s="226"/>
      <c r="O133" s="226">
        <f>SUM(O134:O134)</f>
        <v>1.7000000000000001E-4</v>
      </c>
      <c r="P133" s="226"/>
      <c r="Q133" s="226">
        <f>SUM(Q134:Q134)</f>
        <v>0</v>
      </c>
      <c r="R133" s="226"/>
      <c r="S133" s="226"/>
      <c r="T133" s="227"/>
      <c r="U133" s="226">
        <f>SUM(U134:U134)</f>
        <v>0.08</v>
      </c>
      <c r="AE133" t="s">
        <v>111</v>
      </c>
    </row>
    <row r="134" spans="1:60" outlineLevel="1" x14ac:dyDescent="0.2">
      <c r="A134" s="214">
        <v>117</v>
      </c>
      <c r="B134" s="220" t="s">
        <v>347</v>
      </c>
      <c r="C134" s="247" t="s">
        <v>348</v>
      </c>
      <c r="D134" s="222" t="s">
        <v>130</v>
      </c>
      <c r="E134" s="228">
        <v>1</v>
      </c>
      <c r="F134" s="230">
        <v>386</v>
      </c>
      <c r="G134" s="230">
        <v>386</v>
      </c>
      <c r="H134" s="230">
        <v>297.89999999999998</v>
      </c>
      <c r="I134" s="230">
        <f>ROUND(E134*H134,2)</f>
        <v>297.89999999999998</v>
      </c>
      <c r="J134" s="230">
        <v>88.100000000000023</v>
      </c>
      <c r="K134" s="230">
        <f>ROUND(E134*J134,2)</f>
        <v>88.1</v>
      </c>
      <c r="L134" s="230">
        <v>0</v>
      </c>
      <c r="M134" s="230">
        <f>G134*(1+L134/100)</f>
        <v>386</v>
      </c>
      <c r="N134" s="223">
        <v>1.7000000000000001E-4</v>
      </c>
      <c r="O134" s="223">
        <f>ROUND(E134*N134,5)</f>
        <v>1.7000000000000001E-4</v>
      </c>
      <c r="P134" s="223">
        <v>0</v>
      </c>
      <c r="Q134" s="223">
        <f>ROUND(E134*P134,5)</f>
        <v>0</v>
      </c>
      <c r="R134" s="223"/>
      <c r="S134" s="223"/>
      <c r="T134" s="224">
        <v>8.3000000000000004E-2</v>
      </c>
      <c r="U134" s="223">
        <f>ROUND(E134*T134,2)</f>
        <v>0.08</v>
      </c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 t="s">
        <v>115</v>
      </c>
      <c r="AF134" s="213"/>
      <c r="AG134" s="213"/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x14ac:dyDescent="0.2">
      <c r="A135" s="215" t="s">
        <v>110</v>
      </c>
      <c r="B135" s="221" t="s">
        <v>83</v>
      </c>
      <c r="C135" s="248" t="s">
        <v>26</v>
      </c>
      <c r="D135" s="225"/>
      <c r="E135" s="229"/>
      <c r="F135" s="231"/>
      <c r="G135" s="231">
        <f>SUMIF(AE136:AE143,"&lt;&gt;NOR",G136:G143)</f>
        <v>167000</v>
      </c>
      <c r="H135" s="231"/>
      <c r="I135" s="231">
        <f>SUM(I136:I143)</f>
        <v>0</v>
      </c>
      <c r="J135" s="231"/>
      <c r="K135" s="231">
        <f>SUM(K136:K143)</f>
        <v>167000</v>
      </c>
      <c r="L135" s="231"/>
      <c r="M135" s="231">
        <f>SUM(M136:M143)</f>
        <v>167000</v>
      </c>
      <c r="N135" s="226"/>
      <c r="O135" s="226">
        <f>SUM(O136:O143)</f>
        <v>0</v>
      </c>
      <c r="P135" s="226"/>
      <c r="Q135" s="226">
        <f>SUM(Q136:Q143)</f>
        <v>0</v>
      </c>
      <c r="R135" s="226"/>
      <c r="S135" s="226"/>
      <c r="T135" s="227"/>
      <c r="U135" s="226">
        <f>SUM(U136:U143)</f>
        <v>0</v>
      </c>
      <c r="AE135" t="s">
        <v>111</v>
      </c>
    </row>
    <row r="136" spans="1:60" outlineLevel="1" x14ac:dyDescent="0.2">
      <c r="A136" s="214">
        <v>118</v>
      </c>
      <c r="B136" s="220" t="s">
        <v>349</v>
      </c>
      <c r="C136" s="247" t="s">
        <v>350</v>
      </c>
      <c r="D136" s="222" t="s">
        <v>130</v>
      </c>
      <c r="E136" s="228">
        <v>1</v>
      </c>
      <c r="F136" s="230">
        <v>5000</v>
      </c>
      <c r="G136" s="230">
        <v>5000</v>
      </c>
      <c r="H136" s="230">
        <v>0</v>
      </c>
      <c r="I136" s="230">
        <f>ROUND(E136*H136,2)</f>
        <v>0</v>
      </c>
      <c r="J136" s="230">
        <v>5000</v>
      </c>
      <c r="K136" s="230">
        <f>ROUND(E136*J136,2)</f>
        <v>5000</v>
      </c>
      <c r="L136" s="230">
        <v>0</v>
      </c>
      <c r="M136" s="230">
        <f>G136*(1+L136/100)</f>
        <v>5000</v>
      </c>
      <c r="N136" s="223">
        <v>0</v>
      </c>
      <c r="O136" s="223">
        <f>ROUND(E136*N136,5)</f>
        <v>0</v>
      </c>
      <c r="P136" s="223">
        <v>0</v>
      </c>
      <c r="Q136" s="223">
        <f>ROUND(E136*P136,5)</f>
        <v>0</v>
      </c>
      <c r="R136" s="223"/>
      <c r="S136" s="223"/>
      <c r="T136" s="224">
        <v>0</v>
      </c>
      <c r="U136" s="223">
        <f>ROUND(E136*T136,2)</f>
        <v>0</v>
      </c>
      <c r="V136" s="213"/>
      <c r="W136" s="213"/>
      <c r="X136" s="213"/>
      <c r="Y136" s="213"/>
      <c r="Z136" s="213"/>
      <c r="AA136" s="213"/>
      <c r="AB136" s="213"/>
      <c r="AC136" s="213"/>
      <c r="AD136" s="213"/>
      <c r="AE136" s="213" t="s">
        <v>115</v>
      </c>
      <c r="AF136" s="213"/>
      <c r="AG136" s="213"/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ht="22.5" outlineLevel="1" x14ac:dyDescent="0.2">
      <c r="A137" s="214">
        <v>119</v>
      </c>
      <c r="B137" s="220" t="s">
        <v>351</v>
      </c>
      <c r="C137" s="247" t="s">
        <v>352</v>
      </c>
      <c r="D137" s="222" t="s">
        <v>130</v>
      </c>
      <c r="E137" s="228">
        <v>1</v>
      </c>
      <c r="F137" s="230">
        <v>3000</v>
      </c>
      <c r="G137" s="230">
        <v>3000</v>
      </c>
      <c r="H137" s="230">
        <v>0</v>
      </c>
      <c r="I137" s="230">
        <f>ROUND(E137*H137,2)</f>
        <v>0</v>
      </c>
      <c r="J137" s="230">
        <v>3000</v>
      </c>
      <c r="K137" s="230">
        <f>ROUND(E137*J137,2)</f>
        <v>3000</v>
      </c>
      <c r="L137" s="230">
        <v>0</v>
      </c>
      <c r="M137" s="230">
        <f>G137*(1+L137/100)</f>
        <v>3000</v>
      </c>
      <c r="N137" s="223">
        <v>0</v>
      </c>
      <c r="O137" s="223">
        <f>ROUND(E137*N137,5)</f>
        <v>0</v>
      </c>
      <c r="P137" s="223">
        <v>0</v>
      </c>
      <c r="Q137" s="223">
        <f>ROUND(E137*P137,5)</f>
        <v>0</v>
      </c>
      <c r="R137" s="223"/>
      <c r="S137" s="223"/>
      <c r="T137" s="224">
        <v>0</v>
      </c>
      <c r="U137" s="223">
        <f>ROUND(E137*T137,2)</f>
        <v>0</v>
      </c>
      <c r="V137" s="213"/>
      <c r="W137" s="213"/>
      <c r="X137" s="213"/>
      <c r="Y137" s="213"/>
      <c r="Z137" s="213"/>
      <c r="AA137" s="213"/>
      <c r="AB137" s="213"/>
      <c r="AC137" s="213"/>
      <c r="AD137" s="213"/>
      <c r="AE137" s="213" t="s">
        <v>115</v>
      </c>
      <c r="AF137" s="213"/>
      <c r="AG137" s="213"/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14">
        <v>120</v>
      </c>
      <c r="B138" s="220" t="s">
        <v>353</v>
      </c>
      <c r="C138" s="247" t="s">
        <v>354</v>
      </c>
      <c r="D138" s="222" t="s">
        <v>256</v>
      </c>
      <c r="E138" s="228">
        <v>15</v>
      </c>
      <c r="F138" s="230">
        <v>9000</v>
      </c>
      <c r="G138" s="230">
        <v>135000</v>
      </c>
      <c r="H138" s="230">
        <v>0</v>
      </c>
      <c r="I138" s="230">
        <f>ROUND(E138*H138,2)</f>
        <v>0</v>
      </c>
      <c r="J138" s="230">
        <v>9000</v>
      </c>
      <c r="K138" s="230">
        <f>ROUND(E138*J138,2)</f>
        <v>135000</v>
      </c>
      <c r="L138" s="230">
        <v>0</v>
      </c>
      <c r="M138" s="230">
        <f>G138*(1+L138/100)</f>
        <v>135000</v>
      </c>
      <c r="N138" s="223">
        <v>0</v>
      </c>
      <c r="O138" s="223">
        <f>ROUND(E138*N138,5)</f>
        <v>0</v>
      </c>
      <c r="P138" s="223">
        <v>0</v>
      </c>
      <c r="Q138" s="223">
        <f>ROUND(E138*P138,5)</f>
        <v>0</v>
      </c>
      <c r="R138" s="223"/>
      <c r="S138" s="223"/>
      <c r="T138" s="224">
        <v>0</v>
      </c>
      <c r="U138" s="223">
        <f>ROUND(E138*T138,2)</f>
        <v>0</v>
      </c>
      <c r="V138" s="213"/>
      <c r="W138" s="213"/>
      <c r="X138" s="213"/>
      <c r="Y138" s="213"/>
      <c r="Z138" s="213"/>
      <c r="AA138" s="213"/>
      <c r="AB138" s="213"/>
      <c r="AC138" s="213"/>
      <c r="AD138" s="213"/>
      <c r="AE138" s="213" t="s">
        <v>115</v>
      </c>
      <c r="AF138" s="213"/>
      <c r="AG138" s="213"/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ht="22.5" outlineLevel="1" x14ac:dyDescent="0.2">
      <c r="A139" s="214">
        <v>121</v>
      </c>
      <c r="B139" s="220" t="s">
        <v>355</v>
      </c>
      <c r="C139" s="247" t="s">
        <v>356</v>
      </c>
      <c r="D139" s="222" t="s">
        <v>130</v>
      </c>
      <c r="E139" s="228">
        <v>1</v>
      </c>
      <c r="F139" s="230">
        <v>5000</v>
      </c>
      <c r="G139" s="230">
        <v>5000</v>
      </c>
      <c r="H139" s="230">
        <v>0</v>
      </c>
      <c r="I139" s="230">
        <f>ROUND(E139*H139,2)</f>
        <v>0</v>
      </c>
      <c r="J139" s="230">
        <v>5000</v>
      </c>
      <c r="K139" s="230">
        <f>ROUND(E139*J139,2)</f>
        <v>5000</v>
      </c>
      <c r="L139" s="230">
        <v>0</v>
      </c>
      <c r="M139" s="230">
        <f>G139*(1+L139/100)</f>
        <v>5000</v>
      </c>
      <c r="N139" s="223">
        <v>0</v>
      </c>
      <c r="O139" s="223">
        <f>ROUND(E139*N139,5)</f>
        <v>0</v>
      </c>
      <c r="P139" s="223">
        <v>0</v>
      </c>
      <c r="Q139" s="223">
        <f>ROUND(E139*P139,5)</f>
        <v>0</v>
      </c>
      <c r="R139" s="223"/>
      <c r="S139" s="223"/>
      <c r="T139" s="224">
        <v>0</v>
      </c>
      <c r="U139" s="223">
        <f>ROUND(E139*T139,2)</f>
        <v>0</v>
      </c>
      <c r="V139" s="213"/>
      <c r="W139" s="213"/>
      <c r="X139" s="213"/>
      <c r="Y139" s="213"/>
      <c r="Z139" s="213"/>
      <c r="AA139" s="213"/>
      <c r="AB139" s="213"/>
      <c r="AC139" s="213"/>
      <c r="AD139" s="213"/>
      <c r="AE139" s="213" t="s">
        <v>115</v>
      </c>
      <c r="AF139" s="213"/>
      <c r="AG139" s="213"/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14">
        <v>122</v>
      </c>
      <c r="B140" s="220" t="s">
        <v>357</v>
      </c>
      <c r="C140" s="247" t="s">
        <v>358</v>
      </c>
      <c r="D140" s="222" t="s">
        <v>130</v>
      </c>
      <c r="E140" s="228">
        <v>1</v>
      </c>
      <c r="F140" s="230">
        <v>5000</v>
      </c>
      <c r="G140" s="230">
        <v>5000</v>
      </c>
      <c r="H140" s="230">
        <v>0</v>
      </c>
      <c r="I140" s="230">
        <f>ROUND(E140*H140,2)</f>
        <v>0</v>
      </c>
      <c r="J140" s="230">
        <v>5000</v>
      </c>
      <c r="K140" s="230">
        <f>ROUND(E140*J140,2)</f>
        <v>5000</v>
      </c>
      <c r="L140" s="230">
        <v>0</v>
      </c>
      <c r="M140" s="230">
        <f>G140*(1+L140/100)</f>
        <v>5000</v>
      </c>
      <c r="N140" s="223">
        <v>0</v>
      </c>
      <c r="O140" s="223">
        <f>ROUND(E140*N140,5)</f>
        <v>0</v>
      </c>
      <c r="P140" s="223">
        <v>0</v>
      </c>
      <c r="Q140" s="223">
        <f>ROUND(E140*P140,5)</f>
        <v>0</v>
      </c>
      <c r="R140" s="223"/>
      <c r="S140" s="223"/>
      <c r="T140" s="224">
        <v>0</v>
      </c>
      <c r="U140" s="223">
        <f>ROUND(E140*T140,2)</f>
        <v>0</v>
      </c>
      <c r="V140" s="213"/>
      <c r="W140" s="213"/>
      <c r="X140" s="213"/>
      <c r="Y140" s="213"/>
      <c r="Z140" s="213"/>
      <c r="AA140" s="213"/>
      <c r="AB140" s="213"/>
      <c r="AC140" s="213"/>
      <c r="AD140" s="213"/>
      <c r="AE140" s="213" t="s">
        <v>115</v>
      </c>
      <c r="AF140" s="213"/>
      <c r="AG140" s="213"/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14">
        <v>123</v>
      </c>
      <c r="B141" s="220" t="s">
        <v>359</v>
      </c>
      <c r="C141" s="247" t="s">
        <v>360</v>
      </c>
      <c r="D141" s="222" t="s">
        <v>306</v>
      </c>
      <c r="E141" s="228">
        <v>1</v>
      </c>
      <c r="F141" s="230">
        <v>3000</v>
      </c>
      <c r="G141" s="230">
        <v>3000</v>
      </c>
      <c r="H141" s="230">
        <v>0</v>
      </c>
      <c r="I141" s="230">
        <f>ROUND(E141*H141,2)</f>
        <v>0</v>
      </c>
      <c r="J141" s="230">
        <v>3000</v>
      </c>
      <c r="K141" s="230">
        <f>ROUND(E141*J141,2)</f>
        <v>3000</v>
      </c>
      <c r="L141" s="230">
        <v>0</v>
      </c>
      <c r="M141" s="230">
        <f>G141*(1+L141/100)</f>
        <v>3000</v>
      </c>
      <c r="N141" s="223">
        <v>0</v>
      </c>
      <c r="O141" s="223">
        <f>ROUND(E141*N141,5)</f>
        <v>0</v>
      </c>
      <c r="P141" s="223">
        <v>0</v>
      </c>
      <c r="Q141" s="223">
        <f>ROUND(E141*P141,5)</f>
        <v>0</v>
      </c>
      <c r="R141" s="223"/>
      <c r="S141" s="223"/>
      <c r="T141" s="224">
        <v>0</v>
      </c>
      <c r="U141" s="223">
        <f>ROUND(E141*T141,2)</f>
        <v>0</v>
      </c>
      <c r="V141" s="213"/>
      <c r="W141" s="213"/>
      <c r="X141" s="213"/>
      <c r="Y141" s="213"/>
      <c r="Z141" s="213"/>
      <c r="AA141" s="213"/>
      <c r="AB141" s="213"/>
      <c r="AC141" s="213"/>
      <c r="AD141" s="213"/>
      <c r="AE141" s="213" t="s">
        <v>115</v>
      </c>
      <c r="AF141" s="213"/>
      <c r="AG141" s="213"/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14">
        <v>124</v>
      </c>
      <c r="B142" s="220" t="s">
        <v>361</v>
      </c>
      <c r="C142" s="247" t="s">
        <v>362</v>
      </c>
      <c r="D142" s="222" t="s">
        <v>130</v>
      </c>
      <c r="E142" s="228">
        <v>1</v>
      </c>
      <c r="F142" s="230">
        <v>8000</v>
      </c>
      <c r="G142" s="230">
        <v>8000</v>
      </c>
      <c r="H142" s="230">
        <v>0</v>
      </c>
      <c r="I142" s="230">
        <f>ROUND(E142*H142,2)</f>
        <v>0</v>
      </c>
      <c r="J142" s="230">
        <v>8000</v>
      </c>
      <c r="K142" s="230">
        <f>ROUND(E142*J142,2)</f>
        <v>8000</v>
      </c>
      <c r="L142" s="230">
        <v>0</v>
      </c>
      <c r="M142" s="230">
        <f>G142*(1+L142/100)</f>
        <v>8000</v>
      </c>
      <c r="N142" s="223">
        <v>0</v>
      </c>
      <c r="O142" s="223">
        <f>ROUND(E142*N142,5)</f>
        <v>0</v>
      </c>
      <c r="P142" s="223">
        <v>0</v>
      </c>
      <c r="Q142" s="223">
        <f>ROUND(E142*P142,5)</f>
        <v>0</v>
      </c>
      <c r="R142" s="223"/>
      <c r="S142" s="223"/>
      <c r="T142" s="224">
        <v>0</v>
      </c>
      <c r="U142" s="223">
        <f>ROUND(E142*T142,2)</f>
        <v>0</v>
      </c>
      <c r="V142" s="213"/>
      <c r="W142" s="213"/>
      <c r="X142" s="213"/>
      <c r="Y142" s="213"/>
      <c r="Z142" s="213"/>
      <c r="AA142" s="213"/>
      <c r="AB142" s="213"/>
      <c r="AC142" s="213"/>
      <c r="AD142" s="213"/>
      <c r="AE142" s="213" t="s">
        <v>115</v>
      </c>
      <c r="AF142" s="213"/>
      <c r="AG142" s="213"/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40">
        <v>125</v>
      </c>
      <c r="B143" s="241" t="s">
        <v>363</v>
      </c>
      <c r="C143" s="249" t="s">
        <v>364</v>
      </c>
      <c r="D143" s="242" t="s">
        <v>130</v>
      </c>
      <c r="E143" s="243">
        <v>1</v>
      </c>
      <c r="F143" s="244">
        <v>3000</v>
      </c>
      <c r="G143" s="244">
        <v>3000</v>
      </c>
      <c r="H143" s="244">
        <v>0</v>
      </c>
      <c r="I143" s="244">
        <f>ROUND(E143*H143,2)</f>
        <v>0</v>
      </c>
      <c r="J143" s="244">
        <v>3000</v>
      </c>
      <c r="K143" s="244">
        <f>ROUND(E143*J143,2)</f>
        <v>3000</v>
      </c>
      <c r="L143" s="244">
        <v>0</v>
      </c>
      <c r="M143" s="244">
        <f>G143*(1+L143/100)</f>
        <v>3000</v>
      </c>
      <c r="N143" s="245">
        <v>0</v>
      </c>
      <c r="O143" s="245">
        <f>ROUND(E143*N143,5)</f>
        <v>0</v>
      </c>
      <c r="P143" s="245">
        <v>0</v>
      </c>
      <c r="Q143" s="245">
        <f>ROUND(E143*P143,5)</f>
        <v>0</v>
      </c>
      <c r="R143" s="245"/>
      <c r="S143" s="245"/>
      <c r="T143" s="246">
        <v>0</v>
      </c>
      <c r="U143" s="245">
        <f>ROUND(E143*T143,2)</f>
        <v>0</v>
      </c>
      <c r="V143" s="213"/>
      <c r="W143" s="213"/>
      <c r="X143" s="213"/>
      <c r="Y143" s="213"/>
      <c r="Z143" s="213"/>
      <c r="AA143" s="213"/>
      <c r="AB143" s="213"/>
      <c r="AC143" s="213"/>
      <c r="AD143" s="213"/>
      <c r="AE143" s="213" t="s">
        <v>115</v>
      </c>
      <c r="AF143" s="213"/>
      <c r="AG143" s="213"/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x14ac:dyDescent="0.2">
      <c r="A144" s="6"/>
      <c r="B144" s="7" t="s">
        <v>365</v>
      </c>
      <c r="C144" s="250" t="s">
        <v>365</v>
      </c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AC144">
        <v>12</v>
      </c>
      <c r="AD144">
        <v>21</v>
      </c>
    </row>
    <row r="145" spans="3:31" x14ac:dyDescent="0.2">
      <c r="C145" s="251"/>
      <c r="AE145" t="s">
        <v>366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Bury</dc:creator>
  <cp:lastModifiedBy>Jiří Bury</cp:lastModifiedBy>
  <cp:lastPrinted>2014-02-28T09:52:57Z</cp:lastPrinted>
  <dcterms:created xsi:type="dcterms:W3CDTF">2009-04-08T07:15:50Z</dcterms:created>
  <dcterms:modified xsi:type="dcterms:W3CDTF">2024-05-14T11:41:42Z</dcterms:modified>
</cp:coreProperties>
</file>